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Oscar\Documents\MEGA\AChEE\SelloEE\2020\Plataforma\"/>
    </mc:Choice>
  </mc:AlternateContent>
  <xr:revisionPtr revIDLastSave="0" documentId="13_ncr:1_{B61827F8-8A8C-4B5A-8DA6-F08DD7B9B0DC}" xr6:coauthVersionLast="45" xr6:coauthVersionMax="45" xr10:uidLastSave="{00000000-0000-0000-0000-000000000000}"/>
  <bookViews>
    <workbookView xWindow="-120" yWindow="-120" windowWidth="29040" windowHeight="15840" xr2:uid="{00000000-000D-0000-FFFF-FFFF00000000}"/>
  </bookViews>
  <sheets>
    <sheet name="Instrucciones" sheetId="16" r:id="rId1"/>
    <sheet name="ANÁLISIS DE BRECHAS" sheetId="7" r:id="rId2"/>
    <sheet name="RESULTADOS" sheetId="13" r:id="rId3"/>
    <sheet name="PLAN DE ACCIÓN" sheetId="15" r:id="rId4"/>
    <sheet name="Hoja4" sheetId="4" state="hidden" r:id="rId5"/>
  </sheets>
  <definedNames>
    <definedName name="_xlnm._FilterDatabase" localSheetId="1" hidden="1">'ANÁLISIS DE BRECHAS'!$B$13:$O$45</definedName>
    <definedName name="_xlnm.Print_Area" localSheetId="1">'ANÁLISIS DE BRECHAS'!$A$1:$R$47</definedName>
    <definedName name="_xlnm.Print_Area" localSheetId="3">'PLAN DE ACCIÓN'!$A$1:$I$46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15" l="1"/>
  <c r="G39" i="15" l="1"/>
  <c r="G19" i="15" l="1"/>
  <c r="G23" i="15" s="1"/>
  <c r="J29" i="7"/>
  <c r="J23" i="7"/>
  <c r="G25" i="15" l="1"/>
  <c r="G27" i="15"/>
  <c r="G10" i="15"/>
  <c r="H14" i="15" l="1"/>
  <c r="H15" i="15" l="1"/>
  <c r="I15" i="15"/>
  <c r="J21" i="7"/>
  <c r="O4" i="7" l="1"/>
  <c r="H8" i="15"/>
  <c r="I32" i="15"/>
  <c r="I33" i="15"/>
  <c r="I34" i="15"/>
  <c r="I35" i="15"/>
  <c r="I36" i="15"/>
  <c r="I37" i="15"/>
  <c r="I38" i="15"/>
  <c r="I39" i="15"/>
  <c r="I23" i="15"/>
  <c r="I24" i="15"/>
  <c r="I25" i="15"/>
  <c r="I26" i="15"/>
  <c r="I27" i="15"/>
  <c r="I28" i="15"/>
  <c r="I29" i="15"/>
  <c r="I30" i="15"/>
  <c r="I31" i="15"/>
  <c r="I20" i="15"/>
  <c r="I21" i="15"/>
  <c r="I22" i="15"/>
  <c r="I19" i="15"/>
  <c r="I18" i="15"/>
  <c r="I17" i="15"/>
  <c r="I16" i="15"/>
  <c r="I14" i="15"/>
  <c r="I10" i="15"/>
  <c r="I11" i="15"/>
  <c r="I12" i="15"/>
  <c r="I13" i="15"/>
  <c r="I9" i="15"/>
  <c r="I8" i="15"/>
  <c r="H33" i="15"/>
  <c r="H34" i="15"/>
  <c r="H35" i="15"/>
  <c r="H36" i="15"/>
  <c r="H37" i="15"/>
  <c r="H38" i="15"/>
  <c r="H39" i="15"/>
  <c r="H24" i="15"/>
  <c r="H25" i="15"/>
  <c r="H26" i="15"/>
  <c r="H27" i="15"/>
  <c r="H28" i="15"/>
  <c r="H29" i="15"/>
  <c r="H30" i="15"/>
  <c r="H31" i="15"/>
  <c r="H32" i="15"/>
  <c r="H20" i="15"/>
  <c r="H21" i="15"/>
  <c r="H22" i="15"/>
  <c r="H23" i="15"/>
  <c r="H19" i="15"/>
  <c r="H18" i="15"/>
  <c r="H16" i="15"/>
  <c r="H13" i="15"/>
  <c r="H12" i="15"/>
  <c r="H11" i="15"/>
  <c r="H10" i="15"/>
  <c r="H9" i="15"/>
  <c r="G14" i="13"/>
  <c r="G13" i="13"/>
  <c r="H13" i="13" s="1"/>
  <c r="J13" i="13" s="1"/>
  <c r="G12" i="13"/>
  <c r="H12" i="13" s="1"/>
  <c r="M4" i="13"/>
  <c r="J12" i="13" l="1"/>
  <c r="H14" i="13"/>
  <c r="J14" i="13" s="1"/>
  <c r="I12" i="13" l="1"/>
  <c r="I13" i="13"/>
  <c r="I14" i="13"/>
  <c r="J32" i="7" l="1"/>
  <c r="J16" i="7"/>
  <c r="J45" i="7"/>
  <c r="J44" i="7"/>
  <c r="J43" i="7"/>
  <c r="J42" i="7"/>
  <c r="J41" i="7"/>
  <c r="J40" i="7"/>
  <c r="J39" i="7"/>
  <c r="J38" i="7"/>
  <c r="J35" i="7"/>
  <c r="J37" i="7"/>
  <c r="J36" i="7"/>
  <c r="J34" i="7"/>
  <c r="J31" i="7"/>
  <c r="J28" i="7"/>
  <c r="J30" i="7"/>
  <c r="J27" i="7"/>
  <c r="I26" i="7"/>
  <c r="J25" i="7" s="1"/>
  <c r="J22" i="7"/>
  <c r="I20" i="7"/>
  <c r="J19" i="7" s="1"/>
  <c r="I18" i="7"/>
  <c r="J17" i="7" s="1"/>
  <c r="J15" i="7"/>
  <c r="J14" i="7"/>
  <c r="N17" i="7" l="1"/>
  <c r="O17" i="7" s="1"/>
  <c r="P17" i="7" s="1"/>
  <c r="N43" i="7"/>
  <c r="N40" i="7"/>
  <c r="N38" i="7"/>
  <c r="N35" i="7"/>
  <c r="O35" i="7" s="1"/>
  <c r="C15" i="13" s="1"/>
  <c r="N23" i="7"/>
  <c r="O23" i="7" s="1"/>
  <c r="N31" i="7"/>
  <c r="N14" i="7"/>
  <c r="C7" i="13" l="1"/>
  <c r="O14" i="7"/>
  <c r="C12" i="13"/>
  <c r="C11" i="13" l="1"/>
  <c r="P14" i="7"/>
  <c r="O43" i="7"/>
  <c r="C18" i="13" s="1"/>
  <c r="O40" i="7"/>
  <c r="C17" i="13" s="1"/>
  <c r="O38" i="7"/>
  <c r="O31" i="7"/>
  <c r="C13" i="13"/>
  <c r="C14" i="13" l="1"/>
  <c r="P23" i="7"/>
  <c r="C16" i="13"/>
  <c r="P38" i="7"/>
</calcChain>
</file>

<file path=xl/sharedStrings.xml><?xml version="1.0" encoding="utf-8"?>
<sst xmlns="http://schemas.openxmlformats.org/spreadsheetml/2006/main" count="368" uniqueCount="258">
  <si>
    <t>Código</t>
  </si>
  <si>
    <t>Fecha</t>
  </si>
  <si>
    <t>Estructural</t>
  </si>
  <si>
    <t>Capacitación</t>
  </si>
  <si>
    <t>Política Energética</t>
  </si>
  <si>
    <t>Control Operacional</t>
  </si>
  <si>
    <t>Medular</t>
  </si>
  <si>
    <t>N/A</t>
  </si>
  <si>
    <t>Tipo de Brecha</t>
  </si>
  <si>
    <t>Capacidad Organizacional</t>
  </si>
  <si>
    <t>Capacidad RR/HH</t>
  </si>
  <si>
    <t>Gerencial</t>
  </si>
  <si>
    <t>Elementos Técnicos</t>
  </si>
  <si>
    <t>PR17-023-A01</t>
  </si>
  <si>
    <t>TIPO DE BRECHA</t>
  </si>
  <si>
    <t>COMPONENTES DE GESTIÓN</t>
  </si>
  <si>
    <t>REQUISITOS</t>
  </si>
  <si>
    <t>Plan de Acción</t>
  </si>
  <si>
    <t>PLAN DE ACCIÓN</t>
  </si>
  <si>
    <t>Representante de EE</t>
  </si>
  <si>
    <t>Presupuesto destinado</t>
  </si>
  <si>
    <t>X</t>
  </si>
  <si>
    <t>Línea Base</t>
  </si>
  <si>
    <t>Registro de Consumo Energético</t>
  </si>
  <si>
    <t>Personal Capacitado</t>
  </si>
  <si>
    <t>Procedimiento</t>
  </si>
  <si>
    <t>Medición (equipos de medida)</t>
  </si>
  <si>
    <t>Generar un Procedimiento para establecer la Línea Base Energética de la organización</t>
  </si>
  <si>
    <t>Seguimiento</t>
  </si>
  <si>
    <t>Objetivos y Metas Energéticas</t>
  </si>
  <si>
    <t>Objetivos y Metas</t>
  </si>
  <si>
    <t>Criterios de Operación</t>
  </si>
  <si>
    <t>Personal Clave</t>
  </si>
  <si>
    <t>Eficiencia Energética en el Diseño</t>
  </si>
  <si>
    <t>Criterios de EE en el Diseño</t>
  </si>
  <si>
    <t>Criterios de Compras con EE</t>
  </si>
  <si>
    <t>Criterios de EE para compras</t>
  </si>
  <si>
    <t>Capacitar al personal determinado como clave en EE para que sea capaz de aplicar criterios de EE en la etapa de Diseño</t>
  </si>
  <si>
    <t>Generar un Procedimiento para establecer los criterios de EE en el Diseño y como aplicarlos correctamente</t>
  </si>
  <si>
    <t>Capacitar al personal determinado como clave en EE para que sea capaz de aplicar criterios de EE en compra o adquisición de equipos, productos o servicios</t>
  </si>
  <si>
    <t>Generar un Procedimiento para establecer los criterios de EE en la compra o adquisición de equipos, productos o servicios</t>
  </si>
  <si>
    <t>Medición (instrumentación)</t>
  </si>
  <si>
    <t>ANEXO</t>
  </si>
  <si>
    <t>ANÁLISIS DE BRECHAS SGE</t>
  </si>
  <si>
    <t>Línea Base establecida</t>
  </si>
  <si>
    <t>Elaboración de Política</t>
  </si>
  <si>
    <t>Representante(s) EE</t>
  </si>
  <si>
    <t>Existen procedimientos que indiquen los criterios de evaluación de EE durante la etapa de diseño de instalaciones, equipos, sistemas y procesos nuevos, modificados y/o renovados de la organización?</t>
  </si>
  <si>
    <t>Existen procedimientos que indiquen los criterios de EE para adquisición de servicios de energía, productos y equipos que tengan o puedan tener impacto en el uso significativo de la energía de la organización?</t>
  </si>
  <si>
    <t>CONSULTA DE CUMLPIMIENTO</t>
  </si>
  <si>
    <t>Límites de SGE</t>
  </si>
  <si>
    <t>Áreas de consumo significativo</t>
  </si>
  <si>
    <t>¿Existe una política energética en su organización?</t>
  </si>
  <si>
    <t>Registros</t>
  </si>
  <si>
    <t>¿Se consideran criterios de evaluación de EE durante la etapa de diseño de instalaciones, equipos, sistemas y procesos nuevos, modificados y/o renovados de la organización?</t>
  </si>
  <si>
    <t>¿Se consideran criterios de EE para  adquisición de servicios de energía, productos y equipos que tengan o puedan tener impacto en el uso significativo de la energía de la organización?</t>
  </si>
  <si>
    <t>Caracterización del SGE</t>
  </si>
  <si>
    <t>HERRAMIENTA PARA CIERRE DE BRECHA</t>
  </si>
  <si>
    <t>HERRAMIENTAS</t>
  </si>
  <si>
    <t>Documento que contiene el Alcance y los Límites de SGE. Ej. Política Energética, Acta de reunión, etc.</t>
  </si>
  <si>
    <t>EVIDENCIA Y REGISTRO</t>
  </si>
  <si>
    <t>Talleres,  reuniones ampliadas, murales videos u otros medios de difusión.</t>
  </si>
  <si>
    <t>Resolución, acta o documento que contenga la designación del representante de EE</t>
  </si>
  <si>
    <t>Registro de capacitaciones</t>
  </si>
  <si>
    <t>Facturación/registros</t>
  </si>
  <si>
    <t>Equipos de medición de energía</t>
  </si>
  <si>
    <t>SCADA, otro.</t>
  </si>
  <si>
    <t>Establecer línea base de consumo energético a través de una función matemática entre el consumo de energía y una(s) variable(s) definida como significativa. Para realizar esta correlación, se deben tener datos de un periodo mínimo de 12 meses en funcionamiento normal del área/proceso además del global, ya que es posible definir línea base para cada área/proceso de alto consumo.</t>
  </si>
  <si>
    <t>Procedimiento documental</t>
  </si>
  <si>
    <t>Planillas de registro</t>
  </si>
  <si>
    <t>Instrumentación en terreno</t>
  </si>
  <si>
    <t>Diagnósticos energéticos, eléctricos, mecánicos. Internos o externos.</t>
  </si>
  <si>
    <t>Equipos importantes</t>
  </si>
  <si>
    <t>Listado de equipos con potencias nominales</t>
  </si>
  <si>
    <t>Listado de personal</t>
  </si>
  <si>
    <t>Registro de personal y capacitaciones</t>
  </si>
  <si>
    <t>CUMPLIMIENTO
1: No cumple
2: Cumplimiento parcial
3: Se cumple</t>
  </si>
  <si>
    <t>Promedio</t>
  </si>
  <si>
    <t>interpolacion</t>
  </si>
  <si>
    <t xml:space="preserve"> Registros del resultado del diseño</t>
  </si>
  <si>
    <t>Registros de evaluaciones de adquisiciones</t>
  </si>
  <si>
    <t>VERIFICACIÓN DE CUMPLIMIENTO (Completar)</t>
  </si>
  <si>
    <t>% Avance</t>
  </si>
  <si>
    <t>¿Se han planteado Objetivos y Metas de EE asociados a mejoras en la gestión de la energía para su instalación?</t>
  </si>
  <si>
    <t>¿Se encuentran definidos los límites y el alcance donde requiere realizar Gestión de Energía en su instalación?</t>
  </si>
  <si>
    <t>Existe un procedimiento documentado para esablecer la línea base de consumos de la instalación?</t>
  </si>
  <si>
    <t>Compromiso de la Gerencia</t>
  </si>
  <si>
    <t>Planilla de Objetivos y Metas energéticas de la instalación</t>
  </si>
  <si>
    <t>Planilla con Plan de acción que indique responsables y tiempos designados para cumplimiento y seguimiento</t>
  </si>
  <si>
    <t>Oportunidades de Mejora</t>
  </si>
  <si>
    <t>% Valoración</t>
  </si>
  <si>
    <t>Valor requisito</t>
  </si>
  <si>
    <t>Identificación de Energéticos</t>
  </si>
  <si>
    <t>¿Se encuentran definidas las áreas de mayor consumo energético en su instalación?</t>
  </si>
  <si>
    <t>RESULTADOS ANÁLISIS DE BRECHAS</t>
  </si>
  <si>
    <t>NIVEL DE CUMPLIMIENTO DEL SGE</t>
  </si>
  <si>
    <t>Criterios de Compras con Eficiencia Energética</t>
  </si>
  <si>
    <t>% TIPO DE BRECHA</t>
  </si>
  <si>
    <t>BRECHAS POR CERRAR</t>
  </si>
  <si>
    <t>N</t>
  </si>
  <si>
    <t>RESPONSABLE</t>
  </si>
  <si>
    <t>Mensual</t>
  </si>
  <si>
    <t>Trimestral</t>
  </si>
  <si>
    <t>Semestral</t>
  </si>
  <si>
    <t>Anual</t>
  </si>
  <si>
    <t>Balance de Energéticos</t>
  </si>
  <si>
    <t>Balances de Energía por Áreas</t>
  </si>
  <si>
    <t>CORREO ELECTRÓNICO</t>
  </si>
  <si>
    <t>INSTALACIÓN</t>
  </si>
  <si>
    <t>EMPRESA</t>
  </si>
  <si>
    <t>CARGO</t>
  </si>
  <si>
    <t>FECHA</t>
  </si>
  <si>
    <t>:</t>
  </si>
  <si>
    <t>% NO CUMPLIMIENTO</t>
  </si>
  <si>
    <t>Planilla de Indicadores o KPI's</t>
  </si>
  <si>
    <t>Línea Base energética, función matemática, modelos de consumos de energía anteriores (promedios), etc.</t>
  </si>
  <si>
    <t>Parámetros de operación para equipos y/o áreas de alto consumo identificados en el equipamiento, identificación de operaciones (diagnósticos oepracionales), planes de mantenimientos en las áreas de alto consumo energético, comunicación del control operacional. (Instructivos, manuales procedimientos de operaciones)</t>
  </si>
  <si>
    <t>Acta de reunión gerencial</t>
  </si>
  <si>
    <t>Presupuesto designado, modelo de solicitud de presupuesto</t>
  </si>
  <si>
    <t>Quincenal</t>
  </si>
  <si>
    <t xml:space="preserve">Semanal </t>
  </si>
  <si>
    <t>Coordinar una reunión con la gerencia y/o jefatura correspondiente para definir los límites y el alcance de la instalación/proceso/área donde se aplicará la gestión de energía.</t>
  </si>
  <si>
    <t>PLANILLA CARACTERIZACIÓN DEL SISTEMA DE GESTIÓN DE ENERGÍA</t>
  </si>
  <si>
    <t>DOCUMENTO ALCANCE Y LIMÍTES DEL SGE</t>
  </si>
  <si>
    <t>DOCUMENTOS POLÍTICA ENERGÉTICA</t>
  </si>
  <si>
    <t>Difusión de Política y SGE</t>
  </si>
  <si>
    <t>Difundir la Política Energética y las buenas prácticas de gestión de energía y política energética a todos los niveles de la organización a través de Talleres, reuniones ampliadas, murales videos u otros medios de difusión.</t>
  </si>
  <si>
    <t>Capacitar al personal responsable de EE en temas relacionados.</t>
  </si>
  <si>
    <t>Incorporar a las actividades de la gerencia/jefatura correspondiente, una reunión anual para revisar el funcionamiento y los resultados del SGE, asi como lo las mejoras que podrían implementarse</t>
  </si>
  <si>
    <t>Difusión</t>
  </si>
  <si>
    <t>¿Se tiene identificada la proporción de consumo de los diferentes energéticos utilizados en su instlación? (Gas, electricidad, petróleo, etc.)</t>
  </si>
  <si>
    <t>¿Existe una difusión de la política energética y de las buenas prácticas o resultados del SGE a todos los niveles de la organización?</t>
  </si>
  <si>
    <t>¿Existe una persona/equipo formalmente encargado de temas relacionados a la Eficiencia Energética en la organización?</t>
  </si>
  <si>
    <t>¿El representante de EE o el equipo de EE tienen capacitaciones formales en Eficiencia Energética?</t>
  </si>
  <si>
    <t>¿La gerencia de la organización revisa los resultados de SGE o temás relacionados a la EE en alguna instancia de reunión?</t>
  </si>
  <si>
    <t>¿Existe un financiamiento dedicado a EE o una vía formal para solicitar presupuesto para proyectos EE o capacitaciones de EE?</t>
  </si>
  <si>
    <t>¿Su instalación posee equipos de medición de energía (totalizadores o medidores en línea)?</t>
  </si>
  <si>
    <t>Medición (instrumentación de terreno)</t>
  </si>
  <si>
    <t>¿En su instalación existen registros de las variables productivas (o relevantes del proceso) de los últimos 12 meses?</t>
  </si>
  <si>
    <t>¿Se encuentran definidos los equipos de mayor consumo y/o criticidad y su utilización en su instalación?</t>
  </si>
  <si>
    <t>¿Existe algún software u otra herramienta que permita la gestión de variables eléctricas y/o de procesos en su instlación?</t>
  </si>
  <si>
    <t>KPI</t>
  </si>
  <si>
    <t>Existe un procedimiento documentado para esablecer KPIs energéticos adecuados de la instalación?</t>
  </si>
  <si>
    <t>¿Se han realizado diagnósticos energéticos u otro tipo de análisis de donde se hayan obtenido posibles Oportunidades de Mejora en EE para la instalación?</t>
  </si>
  <si>
    <t>¿Están definidos los parámetros de operación de las variables operacionales importantes que afectan los las áreas de alto consumo energético de la instalación?</t>
  </si>
  <si>
    <t>¿Se identificaron y concientizaron a las personas que a través de sus acciones puedan afectar el desempeño energético de la instalación? (áreas de mayor consumo)</t>
  </si>
  <si>
    <t>¿Se estableció un Plan de Acción para los Objetivos y Metas de EE planteados?</t>
  </si>
  <si>
    <t>Existe personal capacitado formalmente para incorporar la EE a la etapa de diseño de instalaciones, equipos, sistemas y procesos nuevos, modificados y/o renovados de la organización?</t>
  </si>
  <si>
    <t>Existe personal capacitado formalmente para implementar criterios de EE para adquisición de servicios de energía, productos y equipos que tengan o puedan tener impacto en el uso significativo de la energía de la organización?</t>
  </si>
  <si>
    <t>¿En su instalación existe facturación y/o registros  de consumo de energéticos (eléctricos, combustibles u otros)  de los últimos 12 meses?</t>
  </si>
  <si>
    <t>Política Energética y Difusión</t>
  </si>
  <si>
    <t>ACTA COMPROMISO DE RECURSOS PARA EFICIENCIA ENERGÉTICA 
PLANILLA SOLICITUD DE RECURSOS PARA EFICIENCIA ENERGÉTICA</t>
  </si>
  <si>
    <t>DOCUMENTO DESIGNACIÓN DE REPRESENTANTE DE EFICIENCIA ENERGÉTICA</t>
  </si>
  <si>
    <t>DOCUMENTO REVISIÓN DEL SGE POR LA GERENCIA</t>
  </si>
  <si>
    <t>DOCUMENTO RECOMENDACIÓN DE EQUIPOS DE MEDICIÓN DE ENERGÍA</t>
  </si>
  <si>
    <t>Realizar o solicitar un análisis a un especialista para determinar la cantidad y las características de la instrumentación en terreno para validar su ubicación y su correcto uso dentro de la instalación</t>
  </si>
  <si>
    <t>Registro Variables de Proceso</t>
  </si>
  <si>
    <t>¿Su instalación posee instrumentación de terreno para variables productivas o de proceso relevantes para el proceso?</t>
  </si>
  <si>
    <t>Registrar variables de procesos que impacten a las áreas de alto consumo energético, principalmente variables de procesos u otras como caudales de agua, reactivos, temperatura, presión etc. Utilizar herramienta</t>
  </si>
  <si>
    <t>DOCUMENTO RECOMENDACIÓN DE INSTRUMENTACIÓN Y CONTROL DE PROCESOS</t>
  </si>
  <si>
    <t>Avanzar a la utilización de softwares o plataformas que permitan gestionar la información registrada de los equipos e instrumentación de una forma más rápida y eficiente. Realizar cotizaciones para evaluar.</t>
  </si>
  <si>
    <t>Elaborar un listado con los equipos de las áreas de mayor consumo energético y su información nominal, asi como su factor de uso y otras variables relevantes para determinar su criticdad.</t>
  </si>
  <si>
    <t>PLANILLA LISTADO DE EQUIPOS</t>
  </si>
  <si>
    <t>¿Se utiliza una línea base energética funcional y clara en su instalación?</t>
  </si>
  <si>
    <t>PLANILLA DE LÍNEA BASE Y KPIs ENERGÉTICOS</t>
  </si>
  <si>
    <t>Elaborar y/o verificar que los KPIs representen el desempeño energético de la empresa, a través del ratio entre el consumo energético y la(s) variable(s) significativa(s) que afectan al área/proceso. Además, se deberá definir su periodicidad para más adelante poder facilitar su seguimiento.</t>
  </si>
  <si>
    <t>Generar un Procedimiento para establecer los KPIs energéticos adecuados para la instalación</t>
  </si>
  <si>
    <t>PLANILLA OBJETIVOS Y METAS ENERGÉTICAS Y PLAN DE ACCIÓN</t>
  </si>
  <si>
    <t>Buscar Oportunidades de Mejora a partir de estudios externos (diagnósticos) que consisten en un análisis detallado del uso y consumo de la energía en una organización y que tiene como uno de sus objetivos, la identificación de oportunidades de eficiencia energética para el desempeño energético o autodignosticos energéticos de las áreas de alto consumo.
Si se opta por un autodiagnóstico, estos se pueden realizar mediante reuniones multidisciplinarias dentro de la instalación dónde todos puedan aportar sus conocimientos.
Por otro lado, si se decide realizar un diagnóstico energético externo se puede visitar la página del Registro de Consultores de Eficiencia Energética de la AChEE, para explorar opciones de emrpesas validadas por la Agencia para realizar este trabajo.</t>
  </si>
  <si>
    <t>Establecer los objetivos del sistema de gestión de energía y sus respectivas metas de cumplimiento a partir de las oportunidades de mejora identificadas y/o de propuestas de mejoras en la gestión energética de la empresa. Estos objetivos pueden ser de distintos tipos como mejorar la gestión de recursos (RR/HH, capacitaciones, medición de variables, etc.) o gestión de energía (reducción de consumos, implementación de nuevas tecnologías, etc.) y deben documentarse para mejroar su seguimiento y cumplimiento.</t>
  </si>
  <si>
    <t>La instalación debe designar una contraparte encargada (equipo, personal u otro) que sea capaz de hacerse cargo de los temas de eficiencia energética de la organización. Deberá estar involucrada en la implementación, mantenimiento y la mejora del SGE y los roles y responsabilidades deberan esteblecerse con claridad. Para ello se debe planificar una reunión con la gerencia o jefatura correspondiente con el objetivo de formalizar la designación del personal encargado a la eficiencia energética.</t>
  </si>
  <si>
    <t>Realizar un pareto de consumos energéticos por áreas definidas dentro de los límites del SGE para identificar el 80 -20 y enfocar la gestión a las áreas significativas.</t>
  </si>
  <si>
    <t>Identificar los principales energéticos utilizados en la instalación y generar un balance para determinar los principales.</t>
  </si>
  <si>
    <t>Generar la política energética donde se establezcan los compromisos energéticos que adoptará la empresa, firmada por el gerente.</t>
  </si>
  <si>
    <t>Establecer un plan de acción de acuerdo a los objetivos y metas planteadas. Un plan de acción corresponde una expresión aterrizada de los objetivos y metas para facilitar su cumplimiento y debe tener:
• Tareas y actividades que permitan dar cumplimiento a la meta
• Responsables
• Plazos y seguimientos
• Recursos necesarios (económicos y/o humanos)
• Medios de verificación</t>
  </si>
  <si>
    <t>Elaborar un listado de Personal asociado a este control de operaciones y mantenimiento de áreas con alto consumo energético. Estas epersonas deben estar identificadas y  en conocimiento de que sus acciones podrían impactar el desempeño energético del proceso/equipos.</t>
  </si>
  <si>
    <t>PLANILLA DE LISTADO DE PERSONAL</t>
  </si>
  <si>
    <t>Establecer los criterios de operación y mantenimiento que corresponden a los parámetros de control de cada variable asociada a un proceso/equipo, que debe operar entre ciertos rangos establecidos para un óptimo funcionamiento. 
El control de los parámetros debe estar debidamente establecido por el fabricante de los equipos, o de acuerdo con el diseño eficiente de los procesos y se deben registrar las anomalías que puedan provocar desviaciones y deben estar debidamente documentados en un procedimiento. En general, se conocen como:
• Instructivos de Trabajo
• Procedimientos
• Manual del Operador</t>
  </si>
  <si>
    <t>Definir e incorporar criterios de EE en la etapa de diseño de instalaciones, equipos, sistemas y procesos nuevos, modificados y/o renovados, para evaluar si tendrán un impacto en el desempeño energético.
Algunos de estos criterios pueden ser:
• Tomar en cuenta las Oportunidades de Mejora detectadas
• Buscar oportunidades de co-generación en el diseño
• Ciclo de vida y eficiencia de los equipos
• Integración de otros sistemas, como reutilizar un calor residual para calentar fluidos.
• Optimizar uso de energía por regímenes de trabajo
• Incluir sistemas de mediciones de energía y parámetros de control
Es importante evaluar, priorizar y documentar los resultados de estos proyectos.</t>
  </si>
  <si>
    <t>PLANILLA EVALUACIÓN EFICIENCIA ENERGÉTICA EN EL DISEÑO</t>
  </si>
  <si>
    <t>PLANILLA DE EVALUACIÓN DEL CICLO DE VIDA PARA COMPRAS CON EFICIENCIA ENERGÉTICA</t>
  </si>
  <si>
    <t>Definir e incorporar criterios para evaluar el desempeño energético en el ciclo de vida de equipos, productos o servicios trata de incentivar una mirada en los costos operacionales a lo largo de la vida útil, para que la organización no deba volver a invertir en equipos/productos ineficientes con costos operacionales altos, aunque de inversión menor. A su vez, estos criterios deberán ser informados a los proveedores a través de las bases de licitación u otro documento donde puedan tomar conocimiento de la evaluación.</t>
  </si>
  <si>
    <t>KPIs</t>
  </si>
  <si>
    <t>La gerencia de la organización debe comprometer los recursos financieros necesarios para el correcto funcionamiento del SGE. Esto implica capacitaciones para el personal encargado,designar una vía formal para solicitar presupuesto para proyectos de EE en caso de que no se puede disponer de un centro de costos, entre otros</t>
  </si>
  <si>
    <t>PROCEDIMIENTO DE LIÍNEA BASE</t>
  </si>
  <si>
    <t xml:space="preserve">KPIs </t>
  </si>
  <si>
    <t>KPIs Energéticos</t>
  </si>
  <si>
    <t>PROCEDIMIENTO DE ELABORACIÓN DE KPIs ENERGÉTICOS</t>
  </si>
  <si>
    <t>PROCEDIMIENTO EFICIENCIA ENERGÉTICA EN EL DISEÑO Y COMPRAS</t>
  </si>
  <si>
    <t>Solicitar facturación eléctrica a la compañía distribuidora y/o registro de energía utilizada. Si son registros propios, solicitar los registros digitalizados al encargado o generar planilla. Utilizar herramienta</t>
  </si>
  <si>
    <t>Realizar o solicitar un análisis a un especialista para determinar la cantidad y las características de los equipos de medición para validar su ubicación y su correcto uso dentro de la instalación. Además, es importante análizar, si corresponde, la instalación de centrales de medida para los equipos ya existentes y verificar sus protocolos de comunicación.</t>
  </si>
  <si>
    <t>RECOMENDACIÓN DE CONTROL OPERACIONAL</t>
  </si>
  <si>
    <t>PLANIFICACIÓN ENERGÉTICA</t>
  </si>
  <si>
    <t>TOTAL</t>
  </si>
  <si>
    <t xml:space="preserve">Para iniciar la implementación de un SGE en cualquier organización, se deben definir los límites y alcance de la instalación/proceso/área donde se aplicará la gestión de energía. Acto seguido, se deben determinar las áreas con consumos energéticos significativos dentro de estos límites para enfocar los esfuerzos iniciales. </t>
  </si>
  <si>
    <t>Alcance y Límites de SGE</t>
  </si>
  <si>
    <r>
      <rPr>
        <b/>
        <sz val="11"/>
        <color theme="1"/>
        <rFont val="Calibri"/>
        <family val="2"/>
        <scheme val="minor"/>
      </rPr>
      <t>Alcance:</t>
    </r>
    <r>
      <rPr>
        <sz val="11"/>
        <color theme="1"/>
        <rFont val="Calibri"/>
        <family val="2"/>
        <scheme val="minor"/>
      </rPr>
      <t xml:space="preserve"> Es la extensión de actividades, instalaciones y decisiones cubiertas por la organización a través del SGE, que pueden incluir varios límites
</t>
    </r>
    <r>
      <rPr>
        <b/>
        <sz val="11"/>
        <color theme="1"/>
        <rFont val="Calibri"/>
        <family val="2"/>
        <scheme val="minor"/>
      </rPr>
      <t>Límites:</t>
    </r>
    <r>
      <rPr>
        <sz val="11"/>
        <color theme="1"/>
        <rFont val="Calibri"/>
        <family val="2"/>
        <scheme val="minor"/>
      </rPr>
      <t xml:space="preserve"> Límites físicos o de emplazamiento y/o límites organizacionales tal y como los define la organización</t>
    </r>
  </si>
  <si>
    <t>Se deben establecer cuáles son las áreas con consumo energético importante, estas corresponden a aquellas áreas que tienen un consumo sustancial de energía y/o que ofrecen un alto potencial de mejora en el desempeño energético.</t>
  </si>
  <si>
    <t>Un Balance de Energéticos que es un equivalente al control del uso y consumo de cada energético (electricidad, combustibles), así como su variación en el tiempo. El balance energético se realiza mediante mediciones, estimaciones, cálculos y registros de todos los energéticos utilizados.</t>
  </si>
  <si>
    <t>Uno de los principales requisitos para el correcto funcionamiento de cualquier Sistema de Gestión, se basa en el Compromiso de la Gerencia de la organización. Esta, debe demostrar su apoyo al SGE estableciendo una “Política Energética” que debe ser difundida a todos los trabajadores, asegurar los recursos económicos y humanos necesarios para su cumplimiento. Además, para asegurar la mejora continua del SGE, la gerencia, debe realizar un correcto seguimiento de los resultados y buenas prácticas en eficiencia energética con el motivo de implementar las acciones correctivas que permitan mejorar el sistema.</t>
  </si>
  <si>
    <t>La Política Energética debe establecer el compromiso de la organización para lograr la mejora del desempeño energético. Esta debe asegurarse entre otras cosas, de incluir un compromiso de mejora continua en el desempeño energético y de asegurar la disponibilidad de la información y los recursos necesarios para lograr los objetivos y metas de la organización.</t>
  </si>
  <si>
    <t>La Política debe ser difundida para crear conciencia de EE en la organización. En la misma línea se deben difundir todo lo relacionado a Buenas Prácticas de EE y temas relacionados al SGE con el mismo objetivo de crear una cultura organizacional en torno a le EE</t>
  </si>
  <si>
    <t>La organización debe contar una persona o equipo encargado de los temas de Eficiencia Energética y Gestión de la Energía. El personal responsable, de contar con el respaldo de la gerencia y autoridad para tomar decisiones.</t>
  </si>
  <si>
    <t>El encargado de EE debe estar debidamente capacitado en temas de gestión de energía y eficiencia energética, además de en los equipos y procesos de la organización con el objetivo de implementar correctamente el SGE.</t>
  </si>
  <si>
    <t>El seguimiento desde el punto de vista gerencial, se refiere a coordinar reuniones gerenciales en donde se puedan tratar temáticas de eficiencia energética. Deben ser reuniones periódicas en el tiempo, con el fin de analizar propuestas de proyectos, oportunidades de mejora, entre otros.
El objetivo puntual de este seguimiento consiste en revisar los resultados del SGE para tomar acciones y apoyar con distintos recursos por parte de la Gerencia para de esta forma corregir desviaciones y mejorar continuamente el SGE.</t>
  </si>
  <si>
    <t xml:space="preserve">El presupuesto dedicado o centro de costos para proyectos de Eficiencia Energética o Gestión de la Energía, es una herramienta que debe ser suministrada y definida por la Alta Gerencia con el objetivo de darle operatividad a un SGE. En muchos casos, no existe presupuesto asignado para Eficiencia Energética, pero existen mecanismo por el cual solicitarlo para implementar proyectos de EE que sean atractivos para la organización. 
</t>
  </si>
  <si>
    <t>Una Línea Base energética, corresponde a la caracterización de un escenario representativo (sin implementación de un SGE) a través de una correlación entre el consumo de energía y la variable que impacta principalmente en su consumo, que en su mayoría corresponde a la variable de producción de una organización. Para obtenerla, es necesario identificar, revisar y analizar los usos y los consumos de energía con el objetivo de:
• Determinar el tipo y la cantidad de energía utilizada para producción y la no asociada a esta.
• Áreas y equipos de alto consumo energético.
• Obtener las variables de procesos o claves, que afectan el consumo en los procesos/áreas de mayor consumo de energía y el personal asociado a estos</t>
  </si>
  <si>
    <t>Como requisito principal para una línea base es tener conocimiento del consumo de energéticos histórico de la organización (por lo menos 12 meses atrás). Para ello es necesario contar con:
• Facturación eléctrica o registros
• Medición a través de equipos</t>
  </si>
  <si>
    <t xml:space="preserve">Las variables de procesos o de operación corresponden a aquellas variables que se controlan en la operación para un correcto funcionamiento. En algunos casos hay ciertas variables que pueden afectar directamente el consumo de energía y estas corresponden a variables claves o significativas . Estas deben registrarse para poder analizar el consumo energético y su variación en función de estas a través de:
Registros manuales y puntuales
Medición a través de instrumentos </t>
  </si>
  <si>
    <t>Es importante estar en conocimiento de los consumos de energía de los equipos de las áreas de consumo significativo dentro de la organización. A través de un listado de equipos (inventario), que contenga la información importante como potencia nominal, Factor de carga, horas de utilización entre otros, que permitirán obtener un análisis más detallado, como el % de consumo energético del equipo en relación con el área. De esta forma, se puede identificar cuáles son los equipos importantes y que impactan el consumo energético de la organización. Además de identificar las variables que lo afectan (variables claves) y el personal clave relacionado a este</t>
  </si>
  <si>
    <t>El seguimiento del consumo energético o las variables que lo impactan se cumple con alguna herramienta que permita gestionarlas de la mejor manera e identificar alguna anomalía para tomar acciones. Algunas herramientas típicas (softwares especializados u otros) corresponden a:
• SCADA, Sistema de control y otro Software especializado
• Planillas Excel</t>
  </si>
  <si>
    <t>La Línea base energética generalmente consiste la relación entre consumo energético y la variable independiente que lo impacta (variable significativa).
Uno de los modelos más simplificados, corresponde a una relación lineal entre estas variables, obteniéndose como resultado una ecuación de la recta y el valor de R2 que indicará el nivel de la relación entre el consumo y la variable significativa que lo afecta.</t>
  </si>
  <si>
    <t>La línea base se debe definir de acuerdo con los métodos de cada organización, por lo que es recomendable que esta sea registrada y documentada en un procedimiento para llevar un control documental de la metodología y que permita su correcta divulgación y seguridad en la información.</t>
  </si>
  <si>
    <t>Los Indicadores clave de desempeño (KPI) energético se establecen con el objetivo de realizar seguimiento, controlar y monitorear el desempeño energético de una organización, de un área, proceso u otro. Estos deben ser cuantificables y se recomienda establecerlos para cada área de consumo importante.
Los KPIs deben ser cuantificables y medibles, que permitan reflejar la eficiencia en el uso y consumo de la energía dentro del alcance donde se aplican. Además, deben permitir analizar los cambios respectos de una línea base determinada.</t>
  </si>
  <si>
    <t xml:space="preserve">Un KPI energético utilizado habitualmente en las industrias, corresponde a la relación entre la energía consumida y la producción realizada, verificando que ambas variables seleccionadas sean medibles y cuantificables.
Un KPI común puede obtenerse de la siguiente manera:
KPI=(Energía Consumida Real)/(Producción)   ((kWh))/((Unidad producción))
</t>
  </si>
  <si>
    <t>El Seguimiento de los KPIs, es fundamental en las organizaciones ya que de acuerdo a alguna desviación significativa de este abrirán paso a las acciones requeridas para mantener el indicador dentro de los límites establecidos por la organización para un buen desempeño energético. Para esto se recomienda contar con los siguientes puntos:
• Personal que esté capacitado en temas de Eficiencia Energética, así como en los procesos y el funcionamiento de estos (operación y mantenimiento) para analizar anomalías y desviaciones importantes con facilidad.
• Personal dedicado y disponible para detectar oportunamente las anomalías o desviaciones de los KPI que pudieran presentarse (esto implica tener dentro de sus responsabilidades este punto, así como horas de trabajo destinadas especialmente a trabajar con los KPI).</t>
  </si>
  <si>
    <t>¿Existe personal capacitado y dedicado para realizar un análisis de las desviaciones y un seguimiento de los KPIs energéticos y la línea base</t>
  </si>
  <si>
    <t>¿Se utilizan KPIs energéticos en la instalación?</t>
  </si>
  <si>
    <t>¿Existe un mecanismo o herramienta para realizarle seguimiento al KPI, que aporte a tomar decisiones sobre sus posibles desviaciones y su impacto en el desempeño energético</t>
  </si>
  <si>
    <t>Registro de capacitaciones, Responsabilidades de cargo, contrato, etc</t>
  </si>
  <si>
    <t>Software, planillas, informes acta de reuniones etc.</t>
  </si>
  <si>
    <t>Herramientas de Seguimiento, corresponden a planillas o softwares de gestión especializados. Generalmente, estos Indicadores deben ser presentados a los encargados (gerencia u otros) por lo que además pueden estar incluidos en informes de gestión.</t>
  </si>
  <si>
    <t>Los KPI energéticos establecidos, sus variables y su metodología de cálculo se deben definir de acuerdo con la realidad de cada organización, por lo que es recomendable que sean registrados y documentados en un procedimiento para llevar un correcto control documental que permita su correcta divulgación y seguridad en la información.</t>
  </si>
  <si>
    <t>Los objetivos son los resultados que se proponen para cumplir la política energética, a las oportunidades de mejora encontradas, o la mejora continua de la gestión de energía entre otros.
A su vez, las metas están asociadas a los objetivos planteados, estas deben ser específicas, medibles, alcanzables y relevantes.
A partir de los objetivos y metas de eficiencia energética, se debe armar un Plan de Acción para cada uno de ellos, que indique los plazos y los responsables de cumplir todas las actividades asociadas para su correcto desempeño.</t>
  </si>
  <si>
    <t xml:space="preserve">Un Diagnóstico Energético consiste en un análisis detallado del uso y consumo de la energía en una organización y que tiene como uno de sus objetivos, la identificación de Oportunidades de Mejora para el desempeño energético. Estas oportunidades, se pueden priorizan respecto a plazos, montos de inversión e indicadores de rentabilidad y para ello deben registrarse y evaluarse </t>
  </si>
  <si>
    <t>Los Objetivos y Metas asociados al desempeño energético de la organización pueden ser de distintos tipos como mejorar la gestión de recursos (RR/HH, capacitaciones, medición de variables, etc.) o gestión de energía (reducción de consumos, implementación de nuevas tecnologías, etc.) entre otros y deben documentarse.</t>
  </si>
  <si>
    <t>Un plan de acción corresponde una expresión aterrizada de los objetivos y metas para facilitar su cumplimiento.
Debe tener:
• Tareas y actividades que permitan dar cumplimiento a la meta
• Responsables
• Plazos y seguimientos
• Recursos necesarios (económicos y/o humanos)
• Medios de verificación</t>
  </si>
  <si>
    <t>El control operacional consiste en la identificación y monitoreo de operaciones y actividades mantenimiento que puedan impactar el consumo energético de la organización. Para ello, es importante tener identificados los parámetros que podrían afectarlo (variables significativas) así como las actividades y personal asociados a esos parámetros, como mantenciones y otros.</t>
  </si>
  <si>
    <t>Los criterios de operación corresponden a los parámetros de control de cada variable asociada a un proceso/equipo, que debe operar entre ciertos rangos establecidos para un óptimo funcionamiento. Con ese fin, se deben identificar las operaciones que impactan al consumo energético además de las actividades relacionadas con el manteamiento de estos</t>
  </si>
  <si>
    <t>El Personal asociado a este control de operaciones y mantenimiento de áreas con alto consumo energético, debe ser identificado y estar en conocimiento de que sus acciones podrían impactar el desempeño energético del proceso/equipos</t>
  </si>
  <si>
    <t>Para la realización, modificación y/o renovación de diseños de instalaciones, equipos, sistemas y procesos nuevos, es recomendable incorporar Criterios de Eficiencia Energética, esto en la etapa de diseño, y que tienen como objetivo optimizar el consumo y el uso de la energía requerida desde el inicio de un proyecto.</t>
  </si>
  <si>
    <t>Algunos criterios de Eficiencia Energética en el diseño se refieren a la aplicación de las mejores prácticas y tecnologías para el uso eficiente de la energía, como pueden ser:
• Tomar en cuenta las Oportunidades de Mejora detectadas
• Buscar oportunidades de co-generación en el diseño
• Ciclo de vida y eficiencia de los equipos
• Integración de otros sistemas, como reutilizar un calor residual para calentar fluidos.
• Optimizar uso de energía por regímenes de trabajo
• Incluir sistemas de mediciones de energía y parámetros de control
• Etc.</t>
  </si>
  <si>
    <t>El personal que esté a cargo de realizar las evaluaciones de los criterios de EE en el diseño, debe estar debidamente capacitados en temas de eficiencia energética. Para ello existen cursos y talleres que permiten al personal tener estas capacidades</t>
  </si>
  <si>
    <t>Los Criterios de Eficiencia Energética en la etapa de diseño se deben definir de acuerdo con la realidad de cada organización, por lo que es recomendable que sean registrados y documentados en un procedimiento para llevar un correcto control documental que permita su correcta divulgación y seguridad en la información</t>
  </si>
  <si>
    <t>La compra con eficiencia energética en relación a equipos o servicios de energía, trata de incentivar la evaluación del ciclo de vida de estos con una mirada en los costos operacionales a lo largo de la vida útil, para que la organización no deba volver a invertir en equipos/productos ineficientes con costos operacionales altos, aunque de inversión menor</t>
  </si>
  <si>
    <t>Los criterios para compra eficiente se establecen sobre la base del desempeño energético en la operación a largo o mediano plazo de las adquisiciones, esto quiere decir que se evalúan los ahorros por costos de operación (kWh ahorrados y valorizados) de los equipos/productos ofertados por distintos proveedores. Es por eso que es de vital importancia informar a estos proveedores que sus ofertas estarán evaluadas bajo estos criterios.</t>
  </si>
  <si>
    <t>El personal que esté a cargo de realizar las evaluaciones de los criterios de EE en las adquisiciones de productos/servicios, debe estar debidamente capacitado en temas de eficiencia energética. Para ello existen cursos y talleres que permiten al personal tener estas capacidades.</t>
  </si>
  <si>
    <t>Los Criterios de Eficiencia Energética en la adquisición de productos o servicios de energía, se deben definir de acuerdo con la realidad de cada organización, por lo que es recomendable que sean registrados y documentados en un procedimiento para llevar un correcto control documental que permita su correcta divulgación y seguridad en la información</t>
  </si>
  <si>
    <t>TEXTO GLOBAL</t>
  </si>
  <si>
    <t>REXTO POR REQUISITO</t>
  </si>
  <si>
    <t>PRESENTACIÓN SGE Y EE</t>
  </si>
  <si>
    <t>CURSO EVALUACIÓN DE PROYECTOS DE EFICIENCIA ENERGÉTICA - Agencia Sostenibilidad Energética (https://capacitacionenergetica.cl/)</t>
  </si>
  <si>
    <t>CURSO DE INCORPORACIÓN DE LA EFICIENCIA ENERGÉTICA EN EL DISEÑO DE PROCESOS Y PROYECTOS - Agencia Sostenibilidad Energética
CURSO EVALUACIÓN DE PROYECTOS DE EFICIENCIA ENERGÉTICA - Agencia Sostenibilidad Energética
(https://capacitacionenergetica.cl/)</t>
  </si>
  <si>
    <t>CURSO INTRODUCCIÓN A LOS SISTEMAS DE GESTIÓN DE ENERGÍA Y GESTOR ENERGÉTICO
RECOMENDACIÓN CURSOS Agencia Sostenibilidad Energética (https://capacitacionenergetica.cl/)</t>
  </si>
  <si>
    <t>Personal</t>
  </si>
  <si>
    <t>Capacitar al personal determinado como clave en EE para que sea capaz de de realizar el seguimiento y análisis para detectar desviaciones en los KPI, y efectuar las acciones que correspondan para corregir estas desviaciones. Además de asegurar que tenga HH disponibles para cumplir la labor encomendada.</t>
  </si>
  <si>
    <t>Contar con un software, planilla, informe u otro mecanismo que pueda dar trazabalidad al seguimiento de indicadores para poder tomar acciones frente a sus desviaciones, o para que permita evidenciarlas y formalizar la toma de acciones correctivas o preventivas.</t>
  </si>
  <si>
    <t>CURSO INTRODUCCIÓN A LOS SISTEMAS DE GESTIÓN DE ENERGÍA Y GESTOR ENERGÉTICO
RECOMENDACIÓN CURSOS Agencia Sostenibilidad Energética (https://capacitacionenergetica.cl/)
DOCUMENTO DE RESPONSABILIDADES PERSONAL GESTIÓN DE ENERGÍA</t>
  </si>
  <si>
    <t>Evaluar el estado actual de implementación</t>
  </si>
  <si>
    <t>Indique qué evidencias y/o registros existen asociados al cumplimiento o no cumplimiento de cada punto</t>
  </si>
  <si>
    <t>INSTRUCCIONES</t>
  </si>
  <si>
    <t>HOJA ANÁLISIS DE BRECHAS</t>
  </si>
  <si>
    <t>Debe completar de acuerdo al estado de su implementación y funcionamiento de SGE</t>
  </si>
  <si>
    <t>HOJA RESULTADOS</t>
  </si>
  <si>
    <t>Aquí encontrará gráficamente el nivel de cumplimiento de acuerdo a lo indicado en su análisis de brechas</t>
  </si>
  <si>
    <t>Esta herramienta permite la autoevaluación del estado de su sistema de gestión en base al nivel de madurez y la información que provea.</t>
  </si>
  <si>
    <t>HOJA PLAN DE ACCIÓN</t>
  </si>
  <si>
    <t>En base a la información provista, entrega una propuesta de las actividades que debe realizar para cerrar las brechas identificadas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</si>
</sst>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_ * #,##0.000_ ;_ * \-#,##0.000_ ;_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8"/>
      <color theme="1"/>
      <name val="Calibri"/>
      <family val="2"/>
      <scheme val="minor"/>
    </font>
    <font>
      <sz val="14"/>
      <color theme="1"/>
      <name val="Calibri"/>
      <family val="2"/>
      <scheme val="minor"/>
    </font>
    <font>
      <b/>
      <sz val="12"/>
      <color theme="0"/>
      <name val="Calibri"/>
      <family val="2"/>
      <scheme val="minor"/>
    </font>
    <font>
      <b/>
      <sz val="11"/>
      <name val="Calibri"/>
      <family val="2"/>
      <scheme val="minor"/>
    </font>
    <font>
      <sz val="11"/>
      <name val="Calibri"/>
      <family val="2"/>
      <scheme val="minor"/>
    </font>
    <font>
      <b/>
      <sz val="12"/>
      <color theme="1"/>
      <name val="Calibri"/>
      <family val="2"/>
      <scheme val="minor"/>
    </font>
    <font>
      <u/>
      <sz val="11"/>
      <color theme="10"/>
      <name val="Calibri"/>
      <family val="2"/>
      <scheme val="minor"/>
    </font>
    <font>
      <sz val="11"/>
      <color rgb="FF9C0006"/>
      <name val="Calibri"/>
      <family val="2"/>
      <scheme val="minor"/>
    </font>
    <font>
      <b/>
      <sz val="14"/>
      <color theme="1"/>
      <name val="Calibri"/>
      <family val="2"/>
      <scheme val="minor"/>
    </font>
    <font>
      <sz val="11"/>
      <color rgb="FF9C5700"/>
      <name val="Calibri"/>
      <family val="2"/>
      <scheme val="minor"/>
    </font>
    <font>
      <b/>
      <sz val="14"/>
      <name val="Calibri"/>
      <family val="2"/>
      <scheme val="minor"/>
    </font>
    <font>
      <sz val="12"/>
      <color theme="1"/>
      <name val="Calibri"/>
      <family val="2"/>
      <scheme val="minor"/>
    </font>
    <font>
      <sz val="12"/>
      <color theme="0"/>
      <name val="Calibri"/>
      <family val="2"/>
      <scheme val="minor"/>
    </font>
    <font>
      <sz val="10"/>
      <color theme="1"/>
      <name val="Calibri"/>
      <family val="2"/>
      <scheme val="minor"/>
    </font>
  </fonts>
  <fills count="20">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rgb="FFFFC7CE"/>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B9C"/>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00206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6">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11" fillId="6" borderId="0" applyNumberFormat="0" applyBorder="0" applyAlignment="0" applyProtection="0"/>
    <xf numFmtId="41" fontId="1" fillId="0" borderId="0" applyFont="0" applyFill="0" applyBorder="0" applyAlignment="0" applyProtection="0"/>
    <xf numFmtId="0" fontId="13" fillId="9" borderId="0" applyNumberFormat="0" applyBorder="0" applyAlignment="0" applyProtection="0"/>
  </cellStyleXfs>
  <cellXfs count="185">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9" fillId="0" borderId="1" xfId="0" applyFont="1" applyBorder="1"/>
    <xf numFmtId="0" fontId="0" fillId="0" borderId="0" xfId="0" applyAlignment="1">
      <alignment horizontal="center" vertical="center"/>
    </xf>
    <xf numFmtId="0" fontId="0" fillId="0" borderId="0" xfId="0" applyAlignment="1">
      <alignment horizontal="center" vertical="center" wrapText="1"/>
    </xf>
    <xf numFmtId="9" fontId="0" fillId="0" borderId="0" xfId="1" applyFont="1" applyAlignment="1">
      <alignment horizontal="center" vertical="center"/>
    </xf>
    <xf numFmtId="0" fontId="2"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0" fillId="0" borderId="1" xfId="0" applyFill="1" applyBorder="1" applyAlignment="1">
      <alignment horizontal="justify" vertical="center" wrapText="1"/>
    </xf>
    <xf numFmtId="9"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8" fillId="5" borderId="1" xfId="3" applyFont="1" applyFill="1" applyBorder="1" applyAlignment="1">
      <alignment horizontal="center" vertical="center"/>
    </xf>
    <xf numFmtId="0" fontId="0" fillId="8" borderId="1" xfId="0" applyFill="1" applyBorder="1" applyAlignment="1">
      <alignment horizontal="center" vertical="center" wrapText="1"/>
    </xf>
    <xf numFmtId="0" fontId="8" fillId="13"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3" borderId="1" xfId="3" applyFont="1" applyFill="1" applyBorder="1" applyAlignment="1">
      <alignment horizontal="center" vertical="center" wrapText="1"/>
    </xf>
    <xf numFmtId="0" fontId="8" fillId="14" borderId="1" xfId="5" applyFont="1" applyFill="1" applyBorder="1" applyAlignment="1">
      <alignment horizontal="center" vertical="center" wrapText="1"/>
    </xf>
    <xf numFmtId="0" fontId="8" fillId="10" borderId="1" xfId="5"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5"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0" fillId="0" borderId="0" xfId="0" applyFill="1" applyAlignment="1">
      <alignment horizontal="center" vertical="center"/>
    </xf>
    <xf numFmtId="0" fontId="0" fillId="0" borderId="1" xfId="1" applyNumberFormat="1" applyFont="1" applyBorder="1" applyAlignment="1">
      <alignment horizontal="center" vertical="center"/>
    </xf>
    <xf numFmtId="0" fontId="0" fillId="0" borderId="0" xfId="0" applyBorder="1"/>
    <xf numFmtId="0" fontId="3" fillId="0" borderId="0" xfId="0" applyFont="1" applyBorder="1"/>
    <xf numFmtId="0" fontId="3" fillId="0" borderId="0" xfId="0" applyFont="1"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14" fillId="13" borderId="3"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0" borderId="9"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11" borderId="5"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5" fillId="0" borderId="0" xfId="0" applyFont="1" applyAlignment="1">
      <alignment horizontal="center" vertical="center" wrapText="1"/>
    </xf>
    <xf numFmtId="0" fontId="4" fillId="0" borderId="1" xfId="0" applyFont="1" applyBorder="1" applyAlignment="1">
      <alignment vertical="center"/>
    </xf>
    <xf numFmtId="0" fontId="5" fillId="0" borderId="1" xfId="0" applyFont="1" applyBorder="1" applyAlignment="1">
      <alignment vertical="center"/>
    </xf>
    <xf numFmtId="0" fontId="0" fillId="0" borderId="1" xfId="0" applyBorder="1" applyAlignment="1">
      <alignment horizontal="left"/>
    </xf>
    <xf numFmtId="9" fontId="0" fillId="0" borderId="1" xfId="1" applyFont="1" applyBorder="1" applyAlignment="1">
      <alignment horizontal="center" vertical="center"/>
    </xf>
    <xf numFmtId="9" fontId="0" fillId="0" borderId="1" xfId="1" applyFont="1" applyBorder="1" applyAlignment="1">
      <alignment horizontal="center"/>
    </xf>
    <xf numFmtId="9" fontId="2" fillId="0" borderId="1" xfId="0" applyNumberFormat="1" applyFont="1" applyBorder="1"/>
    <xf numFmtId="9" fontId="12" fillId="0" borderId="1" xfId="1" applyFont="1" applyFill="1" applyBorder="1" applyAlignment="1">
      <alignment vertical="center" wrapText="1"/>
    </xf>
    <xf numFmtId="0" fontId="7" fillId="10" borderId="1" xfId="0" applyFont="1" applyFill="1" applyBorder="1" applyAlignment="1">
      <alignment horizontal="center" vertical="center" wrapText="1"/>
    </xf>
    <xf numFmtId="0" fontId="2" fillId="0" borderId="1" xfId="0" applyFont="1" applyBorder="1" applyAlignment="1">
      <alignment horizontal="left"/>
    </xf>
    <xf numFmtId="0" fontId="2" fillId="0" borderId="1" xfId="0" applyFont="1" applyBorder="1" applyAlignment="1">
      <alignment horizontal="left" vertical="center"/>
    </xf>
    <xf numFmtId="0" fontId="5" fillId="0" borderId="0" xfId="0" applyFont="1" applyBorder="1" applyAlignment="1">
      <alignment horizontal="center" vertical="center"/>
    </xf>
    <xf numFmtId="0" fontId="15" fillId="15" borderId="7" xfId="0" applyFont="1" applyFill="1" applyBorder="1" applyAlignment="1">
      <alignment horizontal="center" vertical="center"/>
    </xf>
    <xf numFmtId="0" fontId="10" fillId="15" borderId="7" xfId="2" applyFill="1" applyBorder="1" applyAlignment="1">
      <alignment horizontal="center" vertical="center"/>
    </xf>
    <xf numFmtId="14" fontId="15" fillId="15" borderId="7" xfId="0" applyNumberFormat="1" applyFont="1" applyFill="1" applyBorder="1" applyAlignment="1">
      <alignment horizontal="center" vertical="center"/>
    </xf>
    <xf numFmtId="0" fontId="6" fillId="16" borderId="3" xfId="0" applyFont="1" applyFill="1" applyBorder="1" applyAlignment="1">
      <alignment vertical="center"/>
    </xf>
    <xf numFmtId="0" fontId="16" fillId="16" borderId="7" xfId="0" applyFont="1" applyFill="1" applyBorder="1" applyAlignment="1">
      <alignment horizontal="center" vertical="center"/>
    </xf>
    <xf numFmtId="0" fontId="6" fillId="16" borderId="9" xfId="0" applyFont="1" applyFill="1" applyBorder="1" applyAlignment="1">
      <alignment vertical="center"/>
    </xf>
    <xf numFmtId="0" fontId="16" fillId="16" borderId="10" xfId="0" applyFont="1" applyFill="1" applyBorder="1" applyAlignment="1">
      <alignment horizontal="center" vertical="center"/>
    </xf>
    <xf numFmtId="0" fontId="0" fillId="7" borderId="1" xfId="0" applyFill="1" applyBorder="1" applyAlignment="1">
      <alignment horizontal="center" vertical="center" wrapText="1"/>
    </xf>
    <xf numFmtId="0" fontId="0" fillId="7" borderId="5" xfId="0" applyFill="1" applyBorder="1" applyAlignment="1">
      <alignment horizontal="center" vertical="center" wrapText="1"/>
    </xf>
    <xf numFmtId="0" fontId="0" fillId="0" borderId="0" xfId="1" applyNumberFormat="1" applyFont="1" applyBorder="1" applyAlignment="1">
      <alignment horizontal="center" vertical="center"/>
    </xf>
    <xf numFmtId="0" fontId="2" fillId="3" borderId="4" xfId="0" applyFont="1" applyFill="1" applyBorder="1" applyAlignment="1">
      <alignment horizontal="center" vertical="center" wrapText="1"/>
    </xf>
    <xf numFmtId="0" fontId="0" fillId="7" borderId="4" xfId="0" applyFill="1"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7" borderId="4"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 fillId="0" borderId="0" xfId="0" applyFont="1" applyBorder="1" applyAlignment="1">
      <alignment horizontal="center" vertical="center"/>
    </xf>
    <xf numFmtId="0" fontId="0" fillId="0" borderId="0" xfId="0" applyFont="1" applyBorder="1" applyAlignment="1">
      <alignment horizontal="center" vertical="center" wrapText="1"/>
    </xf>
    <xf numFmtId="14" fontId="1" fillId="0" borderId="0" xfId="0" applyNumberFormat="1" applyFont="1" applyBorder="1" applyAlignment="1">
      <alignment horizontal="center" vertical="center"/>
    </xf>
    <xf numFmtId="0" fontId="0" fillId="0" borderId="0" xfId="0" applyAlignment="1">
      <alignment horizontal="left" vertical="center" wrapText="1"/>
    </xf>
    <xf numFmtId="0" fontId="8" fillId="17" borderId="1"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1" fillId="18" borderId="1" xfId="3" applyFont="1" applyFill="1" applyBorder="1" applyAlignment="1">
      <alignment horizontal="center" vertical="center" wrapText="1"/>
    </xf>
    <xf numFmtId="0" fontId="0" fillId="18" borderId="1" xfId="0" applyFont="1" applyFill="1" applyBorder="1" applyAlignment="1">
      <alignment horizontal="center" vertical="center" wrapText="1"/>
    </xf>
    <xf numFmtId="0" fontId="0" fillId="19" borderId="1" xfId="0" applyFill="1" applyBorder="1" applyAlignment="1">
      <alignment horizontal="center" vertical="center" wrapText="1"/>
    </xf>
    <xf numFmtId="0" fontId="0" fillId="19" borderId="1" xfId="0" applyFill="1" applyBorder="1" applyAlignment="1">
      <alignment horizontal="center" vertical="center"/>
    </xf>
    <xf numFmtId="0" fontId="0" fillId="19" borderId="0" xfId="0" applyFill="1" applyAlignment="1">
      <alignment horizontal="center" vertical="center"/>
    </xf>
    <xf numFmtId="0" fontId="7" fillId="13" borderId="1" xfId="0" applyFont="1" applyFill="1" applyBorder="1" applyAlignment="1">
      <alignment horizontal="center" vertical="center" wrapText="1"/>
    </xf>
    <xf numFmtId="0" fontId="7" fillId="13" borderId="1" xfId="3"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7" xfId="0" applyFont="1" applyFill="1" applyBorder="1" applyAlignment="1">
      <alignment horizontal="center" vertical="center" wrapText="1"/>
    </xf>
    <xf numFmtId="9" fontId="5" fillId="0" borderId="1" xfId="1" applyFont="1" applyBorder="1" applyAlignment="1">
      <alignment horizontal="center" vertical="center"/>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64" fontId="0" fillId="0" borderId="1" xfId="4" applyNumberFormat="1" applyFont="1" applyBorder="1" applyAlignment="1">
      <alignment horizontal="center" vertical="center"/>
    </xf>
    <xf numFmtId="0" fontId="7" fillId="10"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49" fontId="1" fillId="0" borderId="1" xfId="0" applyNumberFormat="1" applyFont="1" applyBorder="1" applyAlignment="1">
      <alignment horizontal="center"/>
    </xf>
    <xf numFmtId="0" fontId="7" fillId="11" borderId="1" xfId="0" applyFont="1" applyFill="1" applyBorder="1" applyAlignment="1">
      <alignment horizontal="center" vertical="center" wrapText="1"/>
    </xf>
    <xf numFmtId="0" fontId="14" fillId="11" borderId="7" xfId="0" applyFont="1" applyFill="1" applyBorder="1" applyAlignment="1">
      <alignment vertical="center" wrapText="1"/>
    </xf>
    <xf numFmtId="0" fontId="7" fillId="14" borderId="1" xfId="0" applyFont="1" applyFill="1" applyBorder="1" applyAlignment="1">
      <alignment horizontal="center" vertical="center" wrapText="1"/>
    </xf>
    <xf numFmtId="0" fontId="14" fillId="1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4" fillId="11" borderId="4" xfId="0" applyFont="1" applyFill="1" applyBorder="1" applyAlignment="1">
      <alignment horizontal="center" vertical="center" wrapText="1"/>
    </xf>
    <xf numFmtId="0" fontId="14" fillId="11" borderId="5" xfId="0" applyFont="1" applyFill="1" applyBorder="1" applyAlignment="1">
      <alignment horizontal="center" vertical="center" wrapText="1"/>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0" borderId="1" xfId="0" applyBorder="1" applyAlignment="1">
      <alignment horizontal="center" vertical="center"/>
    </xf>
    <xf numFmtId="0" fontId="14" fillId="4" borderId="7"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4" fillId="14" borderId="13" xfId="0" applyFont="1" applyFill="1" applyBorder="1" applyAlignment="1">
      <alignment horizontal="center" vertical="center" wrapText="1"/>
    </xf>
    <xf numFmtId="0" fontId="14" fillId="14" borderId="10"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14" fillId="12"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left" vertical="center" wrapText="1"/>
    </xf>
    <xf numFmtId="0" fontId="0" fillId="0" borderId="9" xfId="0" applyBorder="1" applyAlignment="1">
      <alignment horizontal="left" vertical="center"/>
    </xf>
    <xf numFmtId="9" fontId="5" fillId="17" borderId="1" xfId="1" applyFont="1" applyFill="1" applyBorder="1" applyAlignment="1">
      <alignment horizontal="center" vertical="center"/>
    </xf>
    <xf numFmtId="9" fontId="17" fillId="0" borderId="1" xfId="1" applyFont="1" applyBorder="1" applyAlignment="1">
      <alignment horizontal="center" vertical="center" wrapText="1"/>
    </xf>
    <xf numFmtId="9" fontId="17" fillId="0" borderId="1" xfId="1" applyFont="1" applyBorder="1" applyAlignment="1">
      <alignment vertical="center" wrapText="1"/>
    </xf>
    <xf numFmtId="9" fontId="17" fillId="0" borderId="1" xfId="1" applyFont="1" applyBorder="1" applyAlignment="1">
      <alignment horizontal="left" vertical="center" wrapText="1"/>
    </xf>
    <xf numFmtId="9" fontId="17" fillId="0" borderId="1" xfId="1" applyFont="1" applyBorder="1" applyAlignment="1">
      <alignment horizontal="left" vertical="center"/>
    </xf>
    <xf numFmtId="9" fontId="1" fillId="0" borderId="1" xfId="1" applyFont="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10" borderId="1" xfId="0" applyFont="1" applyFill="1" applyBorder="1" applyAlignment="1">
      <alignment horizontal="center"/>
    </xf>
    <xf numFmtId="0" fontId="7" fillId="10" borderId="1" xfId="0" applyFont="1" applyFill="1" applyBorder="1" applyAlignment="1">
      <alignment horizontal="center" vertical="center"/>
    </xf>
    <xf numFmtId="0" fontId="14" fillId="3"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10" borderId="9"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12" borderId="3" xfId="0" applyFont="1" applyFill="1" applyBorder="1" applyAlignment="1">
      <alignment horizontal="center" vertical="center" wrapText="1"/>
    </xf>
    <xf numFmtId="0" fontId="14" fillId="14" borderId="9"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0" fillId="18" borderId="1" xfId="0" applyFill="1" applyBorder="1"/>
    <xf numFmtId="0" fontId="0" fillId="19" borderId="1" xfId="0" applyFill="1" applyBorder="1"/>
    <xf numFmtId="0" fontId="0" fillId="5" borderId="0" xfId="0" applyFill="1"/>
    <xf numFmtId="0" fontId="2" fillId="5" borderId="0" xfId="0" applyFont="1" applyFill="1"/>
  </cellXfs>
  <cellStyles count="6">
    <cellStyle name="Hipervínculo" xfId="2" builtinId="8"/>
    <cellStyle name="Incorrecto" xfId="3" builtinId="27"/>
    <cellStyle name="Millares [0]" xfId="4" builtinId="6"/>
    <cellStyle name="Neutral" xfId="5" builtinId="28"/>
    <cellStyle name="Normal" xfId="0" builtinId="0"/>
    <cellStyle name="Porcentaje" xfId="1" builtinId="5"/>
  </cellStyles>
  <dxfs count="1">
    <dxf>
      <font>
        <color theme="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Análisis de Brechas</c:v>
          </c:tx>
          <c:spPr>
            <a:solidFill>
              <a:schemeClr val="accent1"/>
            </a:solidFill>
            <a:ln>
              <a:noFill/>
            </a:ln>
            <a:effectLst/>
          </c:spPr>
          <c:invertIfNegative val="0"/>
          <c:dLbls>
            <c:spPr>
              <a:solidFill>
                <a:schemeClr val="lt1"/>
              </a:solidFill>
              <a:ln w="12700" cap="flat" cmpd="sng" algn="ctr">
                <a:solidFill>
                  <a:schemeClr val="dk1"/>
                </a:solidFill>
                <a:prstDash val="solid"/>
                <a:miter lim="800000"/>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DE BRECHAS'!$B$14,'ANÁLISIS DE BRECHAS'!$B$17,'ANÁLISIS DE BRECHAS'!$B$23,'ANÁLISIS DE BRECHAS'!$B$31,'ANÁLISIS DE BRECHAS'!$B$35,'ANÁLISIS DE BRECHAS'!$B$38,'ANÁLISIS DE BRECHAS'!$B$40,'ANÁLISIS DE BRECHAS'!$B$43)</c:f>
              <c:strCache>
                <c:ptCount val="8"/>
                <c:pt idx="0">
                  <c:v>Caracterización del SGE</c:v>
                </c:pt>
                <c:pt idx="1">
                  <c:v>Compromiso de la Gerencia</c:v>
                </c:pt>
                <c:pt idx="2">
                  <c:v>PLANIFICACIÓN ENERGÉTICA</c:v>
                </c:pt>
                <c:pt idx="5">
                  <c:v>Control Operacional</c:v>
                </c:pt>
                <c:pt idx="6">
                  <c:v>Eficiencia Energética en el Diseño</c:v>
                </c:pt>
                <c:pt idx="7">
                  <c:v>Criterios de Compras con EE</c:v>
                </c:pt>
              </c:strCache>
              <c:extLst/>
            </c:strRef>
          </c:cat>
          <c:val>
            <c:numRef>
              <c:f>('ANÁLISIS DE BRECHAS'!$O$14,'ANÁLISIS DE BRECHAS'!$O$17,'ANÁLISIS DE BRECHAS'!$O$23,'ANÁLISIS DE BRECHAS'!$O$31,'ANÁLISIS DE BRECHAS'!$O$35,'ANÁLISIS DE BRECHAS'!$O$38,'ANÁLISIS DE BRECHAS'!$O$40,'ANÁLISIS DE BRECHAS'!$O$43)</c:f>
              <c:numCache>
                <c:formatCode>0%</c:formatCode>
                <c:ptCount val="8"/>
                <c:pt idx="0">
                  <c:v>0</c:v>
                </c:pt>
                <c:pt idx="1">
                  <c:v>-5.5511151231257827E-17</c:v>
                </c:pt>
                <c:pt idx="2">
                  <c:v>0</c:v>
                </c:pt>
                <c:pt idx="3">
                  <c:v>0</c:v>
                </c:pt>
                <c:pt idx="4">
                  <c:v>0</c:v>
                </c:pt>
                <c:pt idx="5">
                  <c:v>0</c:v>
                </c:pt>
                <c:pt idx="6">
                  <c:v>-5.5511151231257827E-17</c:v>
                </c:pt>
                <c:pt idx="7">
                  <c:v>-5.5511151231257827E-17</c:v>
                </c:pt>
              </c:numCache>
              <c:extLst/>
            </c:numRef>
          </c:val>
          <c:extLst>
            <c:ext xmlns:c16="http://schemas.microsoft.com/office/drawing/2014/chart" uri="{C3380CC4-5D6E-409C-BE32-E72D297353CC}">
              <c16:uniqueId val="{00000000-E5C8-424A-A87A-FEC0AA2688B0}"/>
            </c:ext>
          </c:extLst>
        </c:ser>
        <c:dLbls>
          <c:dLblPos val="outEnd"/>
          <c:showLegendKey val="0"/>
          <c:showVal val="1"/>
          <c:showCatName val="0"/>
          <c:showSerName val="0"/>
          <c:showPercent val="0"/>
          <c:showBubbleSize val="0"/>
        </c:dLbls>
        <c:gapWidth val="219"/>
        <c:axId val="219812352"/>
        <c:axId val="167889728"/>
      </c:barChart>
      <c:lineChart>
        <c:grouping val="standard"/>
        <c:varyColors val="0"/>
        <c:ser>
          <c:idx val="1"/>
          <c:order val="1"/>
          <c:tx>
            <c:strRef>
              <c:f>RESULTADOS!$B$7</c:f>
              <c:strCache>
                <c:ptCount val="1"/>
                <c:pt idx="0">
                  <c:v>NIVEL DE CUMPLIMIENTO DEL SGE</c:v>
                </c:pt>
              </c:strCache>
            </c:strRef>
          </c:tx>
          <c:spPr>
            <a:ln w="28575" cap="rnd">
              <a:solidFill>
                <a:schemeClr val="accent2"/>
              </a:solidFill>
              <a:round/>
            </a:ln>
            <a:effectLst/>
          </c:spPr>
          <c:marker>
            <c:symbol val="none"/>
          </c:marker>
          <c:cat>
            <c:strLit>
              <c:ptCount val="8"/>
              <c:pt idx="0">
                <c:v>Caracterización del SGE</c:v>
              </c:pt>
              <c:pt idx="1">
                <c:v>Compromiso de la Alta Dirección</c:v>
              </c:pt>
              <c:pt idx="2">
                <c:v>Línea Base</c:v>
              </c:pt>
              <c:pt idx="3">
                <c:v>IDEs</c:v>
              </c:pt>
              <c:pt idx="4">
                <c:v>Objetivos y Metas Energéticas</c:v>
              </c:pt>
              <c:pt idx="5">
                <c:v>Control Operacional</c:v>
              </c:pt>
              <c:pt idx="6">
                <c:v>Eficiencia Energética en el Diseño</c:v>
              </c:pt>
              <c:pt idx="7">
                <c:v>Criterios de Compras con EE</c:v>
              </c:pt>
              <c:extLst>
                <c:ext xmlns:c15="http://schemas.microsoft.com/office/drawing/2012/chart" uri="{02D57815-91ED-43cb-92C2-25804820EDAC}">
                  <c15:autoCat val="1"/>
                </c:ext>
              </c:extLst>
            </c:strLit>
          </c:cat>
          <c:val>
            <c:numRef>
              <c:f>(RESULTADOS!$C$7,RESULTADOS!$C$7,RESULTADOS!$C$7,RESULTADOS!$C$7,RESULTADOS!$C$7,RESULTADOS!$C$7,RESULTADOS!$C$7,RESULTADOS!$C$7)</c:f>
              <c:numCache>
                <c:formatCode>0%</c:formatCode>
                <c:ptCount val="8"/>
                <c:pt idx="0">
                  <c:v>0</c:v>
                </c:pt>
                <c:pt idx="1">
                  <c:v>0</c:v>
                </c:pt>
                <c:pt idx="2">
                  <c:v>0</c:v>
                </c:pt>
                <c:pt idx="3">
                  <c:v>0</c:v>
                </c:pt>
                <c:pt idx="4">
                  <c:v>0</c:v>
                </c:pt>
                <c:pt idx="5">
                  <c:v>0</c:v>
                </c:pt>
                <c:pt idx="6">
                  <c:v>0</c:v>
                </c:pt>
                <c:pt idx="7">
                  <c:v>0</c:v>
                </c:pt>
              </c:numCache>
              <c:extLst/>
            </c:numRef>
          </c:val>
          <c:smooth val="0"/>
          <c:extLst>
            <c:ext xmlns:c16="http://schemas.microsoft.com/office/drawing/2014/chart" uri="{C3380CC4-5D6E-409C-BE32-E72D297353CC}">
              <c16:uniqueId val="{00000002-E5C8-424A-A87A-FEC0AA2688B0}"/>
            </c:ext>
          </c:extLst>
        </c:ser>
        <c:dLbls>
          <c:showLegendKey val="0"/>
          <c:showVal val="0"/>
          <c:showCatName val="0"/>
          <c:showSerName val="0"/>
          <c:showPercent val="0"/>
          <c:showBubbleSize val="0"/>
        </c:dLbls>
        <c:marker val="1"/>
        <c:smooth val="0"/>
        <c:axId val="219812352"/>
        <c:axId val="167889728"/>
      </c:lineChart>
      <c:catAx>
        <c:axId val="21981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CL"/>
          </a:p>
        </c:txPr>
        <c:crossAx val="167889728"/>
        <c:crosses val="autoZero"/>
        <c:auto val="1"/>
        <c:lblAlgn val="ctr"/>
        <c:lblOffset val="100"/>
        <c:noMultiLvlLbl val="0"/>
      </c:catAx>
      <c:valAx>
        <c:axId val="1678897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21981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a:t>Brechas por cerrar</a:t>
            </a:r>
          </a:p>
        </c:rich>
      </c:tx>
      <c:layout>
        <c:manualLayout>
          <c:xMode val="edge"/>
          <c:yMode val="edge"/>
          <c:x val="0.30451121547800397"/>
          <c:y val="0.87101473758379866"/>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radarChart>
        <c:radarStyle val="filled"/>
        <c:varyColors val="0"/>
        <c:ser>
          <c:idx val="0"/>
          <c:order val="0"/>
          <c:spPr>
            <a:solidFill>
              <a:schemeClr val="accent1"/>
            </a:solidFill>
            <a:ln>
              <a:noFill/>
            </a:ln>
            <a:effectLst/>
          </c:spPr>
          <c:cat>
            <c:strRef>
              <c:f>RESULTADOS!$G$12:$G$14</c:f>
              <c:strCache>
                <c:ptCount val="3"/>
                <c:pt idx="0">
                  <c:v>Capacidad Organizacional</c:v>
                </c:pt>
                <c:pt idx="1">
                  <c:v>Capacidad RR/HH</c:v>
                </c:pt>
                <c:pt idx="2">
                  <c:v>Elementos Técnicos</c:v>
                </c:pt>
              </c:strCache>
            </c:strRef>
          </c:cat>
          <c:val>
            <c:numRef>
              <c:f>RESULTADOS!$H$12:$H$14</c:f>
              <c:numCache>
                <c:formatCode>General</c:formatCode>
                <c:ptCount val="3"/>
                <c:pt idx="0">
                  <c:v>6</c:v>
                </c:pt>
                <c:pt idx="1">
                  <c:v>5</c:v>
                </c:pt>
                <c:pt idx="2">
                  <c:v>21</c:v>
                </c:pt>
              </c:numCache>
            </c:numRef>
          </c:val>
          <c:extLst>
            <c:ext xmlns:c15="http://schemas.microsoft.com/office/drawing/2012/chart" uri="{02D57815-91ED-43cb-92C2-25804820EDAC}">
              <c15:filteredSeriesTitle>
                <c15:tx>
                  <c:strRef>
                    <c:extLst>
                      <c:ext uri="{02D57815-91ED-43cb-92C2-25804820EDAC}">
                        <c15:formulaRef>
                          <c15:sqref>RESULTADOS!#REF!</c15:sqref>
                        </c15:formulaRef>
                      </c:ext>
                    </c:extLst>
                    <c:strCache>
                      <c:ptCount val="1"/>
                      <c:pt idx="0">
                        <c:v>#REF!</c:v>
                      </c:pt>
                    </c:strCache>
                  </c:strRef>
                </c15:tx>
              </c15:filteredSeriesTitle>
            </c:ext>
            <c:ext xmlns:c16="http://schemas.microsoft.com/office/drawing/2014/chart" uri="{C3380CC4-5D6E-409C-BE32-E72D297353CC}">
              <c16:uniqueId val="{00000000-2A7B-4B3A-8EF9-52C8CFA58B41}"/>
            </c:ext>
          </c:extLst>
        </c:ser>
        <c:dLbls>
          <c:showLegendKey val="0"/>
          <c:showVal val="0"/>
          <c:showCatName val="0"/>
          <c:showSerName val="0"/>
          <c:showPercent val="0"/>
          <c:showBubbleSize val="0"/>
        </c:dLbls>
        <c:axId val="219813376"/>
        <c:axId val="167891456"/>
      </c:radarChart>
      <c:catAx>
        <c:axId val="219813376"/>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7891456"/>
        <c:crosses val="autoZero"/>
        <c:auto val="1"/>
        <c:lblAlgn val="ctr"/>
        <c:lblOffset val="100"/>
        <c:noMultiLvlLbl val="0"/>
      </c:catAx>
      <c:valAx>
        <c:axId val="167891456"/>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19813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 cumplimiento</a:t>
            </a:r>
          </a:p>
        </c:rich>
      </c:tx>
      <c:layout>
        <c:manualLayout>
          <c:xMode val="edge"/>
          <c:yMode val="edge"/>
          <c:x val="0.31082403161143318"/>
          <c:y val="0.875"/>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manualLayout>
          <c:layoutTarget val="inner"/>
          <c:xMode val="edge"/>
          <c:yMode val="edge"/>
          <c:x val="0.25442125984251968"/>
          <c:y val="0.14162802566345872"/>
          <c:w val="0.49115748031496065"/>
          <c:h val="0.81859580052493441"/>
        </c:manualLayout>
      </c:layout>
      <c:radarChart>
        <c:radarStyle val="filled"/>
        <c:varyColors val="0"/>
        <c:ser>
          <c:idx val="0"/>
          <c:order val="0"/>
          <c:tx>
            <c:strRef>
              <c:f>RESULTADOS!$J$11</c:f>
              <c:strCache>
                <c:ptCount val="1"/>
                <c:pt idx="0">
                  <c:v>% NO CUMPLIMIENTO</c:v>
                </c:pt>
              </c:strCache>
            </c:strRef>
          </c:tx>
          <c:spPr>
            <a:solidFill>
              <a:schemeClr val="accent1"/>
            </a:solidFill>
            <a:ln>
              <a:noFill/>
            </a:ln>
            <a:effectLst/>
          </c:spPr>
          <c:cat>
            <c:strRef>
              <c:f>RESULTADOS!$G$12:$G$14</c:f>
              <c:strCache>
                <c:ptCount val="3"/>
                <c:pt idx="0">
                  <c:v>Capacidad Organizacional</c:v>
                </c:pt>
                <c:pt idx="1">
                  <c:v>Capacidad RR/HH</c:v>
                </c:pt>
                <c:pt idx="2">
                  <c:v>Elementos Técnicos</c:v>
                </c:pt>
              </c:strCache>
            </c:strRef>
          </c:cat>
          <c:val>
            <c:numRef>
              <c:f>RESULTADOS!$J$12:$J$14</c:f>
              <c:numCache>
                <c:formatCode>0%</c:formatCode>
                <c:ptCount val="3"/>
                <c:pt idx="0">
                  <c:v>1</c:v>
                </c:pt>
                <c:pt idx="1">
                  <c:v>1</c:v>
                </c:pt>
                <c:pt idx="2">
                  <c:v>1</c:v>
                </c:pt>
              </c:numCache>
            </c:numRef>
          </c:val>
          <c:extLst>
            <c:ext xmlns:c16="http://schemas.microsoft.com/office/drawing/2014/chart" uri="{C3380CC4-5D6E-409C-BE32-E72D297353CC}">
              <c16:uniqueId val="{00000000-073D-4C1F-8107-62B6B279C98D}"/>
            </c:ext>
          </c:extLst>
        </c:ser>
        <c:dLbls>
          <c:showLegendKey val="0"/>
          <c:showVal val="0"/>
          <c:showCatName val="0"/>
          <c:showSerName val="0"/>
          <c:showPercent val="0"/>
          <c:showBubbleSize val="0"/>
        </c:dLbls>
        <c:axId val="219814400"/>
        <c:axId val="167893184"/>
      </c:radarChart>
      <c:catAx>
        <c:axId val="2198144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7893184"/>
        <c:crosses val="autoZero"/>
        <c:auto val="1"/>
        <c:lblAlgn val="ctr"/>
        <c:lblOffset val="100"/>
        <c:noMultiLvlLbl val="0"/>
      </c:catAx>
      <c:valAx>
        <c:axId val="167893184"/>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19814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18</xdr:col>
      <xdr:colOff>52107</xdr:colOff>
      <xdr:row>13</xdr:row>
      <xdr:rowOff>587188</xdr:rowOff>
    </xdr:from>
    <xdr:to>
      <xdr:col>18</xdr:col>
      <xdr:colOff>1572617</xdr:colOff>
      <xdr:row>15</xdr:row>
      <xdr:rowOff>159124</xdr:rowOff>
    </xdr:to>
    <xdr:pic>
      <xdr:nvPicPr>
        <xdr:cNvPr id="17" name="Imagen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33943178" y="3688976"/>
          <a:ext cx="1520510" cy="1216960"/>
        </a:xfrm>
        <a:prstGeom prst="rect">
          <a:avLst/>
        </a:prstGeom>
      </xdr:spPr>
    </xdr:pic>
    <xdr:clientData/>
  </xdr:twoCellAnchor>
  <xdr:twoCellAnchor editAs="oneCell">
    <xdr:from>
      <xdr:col>17</xdr:col>
      <xdr:colOff>3604840</xdr:colOff>
      <xdr:row>15</xdr:row>
      <xdr:rowOff>134471</xdr:rowOff>
    </xdr:from>
    <xdr:to>
      <xdr:col>18</xdr:col>
      <xdr:colOff>1713195</xdr:colOff>
      <xdr:row>16</xdr:row>
      <xdr:rowOff>504783</xdr:rowOff>
    </xdr:to>
    <xdr:pic>
      <xdr:nvPicPr>
        <xdr:cNvPr id="18" name="Imagen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stretch>
          <a:fillRect/>
        </a:stretch>
      </xdr:blipFill>
      <xdr:spPr>
        <a:xfrm>
          <a:off x="33883134" y="4881283"/>
          <a:ext cx="1721132" cy="1284712"/>
        </a:xfrm>
        <a:prstGeom prst="rect">
          <a:avLst/>
        </a:prstGeom>
      </xdr:spPr>
    </xdr:pic>
    <xdr:clientData/>
  </xdr:twoCellAnchor>
  <xdr:twoCellAnchor editAs="oneCell">
    <xdr:from>
      <xdr:col>18</xdr:col>
      <xdr:colOff>71717</xdr:colOff>
      <xdr:row>27</xdr:row>
      <xdr:rowOff>1241611</xdr:rowOff>
    </xdr:from>
    <xdr:to>
      <xdr:col>18</xdr:col>
      <xdr:colOff>2336675</xdr:colOff>
      <xdr:row>30</xdr:row>
      <xdr:rowOff>250602</xdr:rowOff>
    </xdr:to>
    <xdr:pic>
      <xdr:nvPicPr>
        <xdr:cNvPr id="19" name="Imagen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3"/>
        <a:stretch>
          <a:fillRect/>
        </a:stretch>
      </xdr:blipFill>
      <xdr:spPr>
        <a:xfrm>
          <a:off x="33962788" y="21734929"/>
          <a:ext cx="2264958" cy="1456804"/>
        </a:xfrm>
        <a:prstGeom prst="rect">
          <a:avLst/>
        </a:prstGeom>
      </xdr:spPr>
    </xdr:pic>
    <xdr:clientData/>
  </xdr:twoCellAnchor>
  <xdr:twoCellAnchor editAs="oneCell">
    <xdr:from>
      <xdr:col>18</xdr:col>
      <xdr:colOff>90155</xdr:colOff>
      <xdr:row>30</xdr:row>
      <xdr:rowOff>97996</xdr:rowOff>
    </xdr:from>
    <xdr:to>
      <xdr:col>18</xdr:col>
      <xdr:colOff>2456698</xdr:colOff>
      <xdr:row>32</xdr:row>
      <xdr:rowOff>389516</xdr:rowOff>
    </xdr:to>
    <xdr:pic>
      <xdr:nvPicPr>
        <xdr:cNvPr id="22" name="Imagen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4"/>
        <a:stretch>
          <a:fillRect/>
        </a:stretch>
      </xdr:blipFill>
      <xdr:spPr>
        <a:xfrm>
          <a:off x="33981226" y="24248914"/>
          <a:ext cx="2366543" cy="1304980"/>
        </a:xfrm>
        <a:prstGeom prst="rect">
          <a:avLst/>
        </a:prstGeom>
      </xdr:spPr>
    </xdr:pic>
    <xdr:clientData/>
  </xdr:twoCellAnchor>
  <xdr:twoCellAnchor editAs="oneCell">
    <xdr:from>
      <xdr:col>0</xdr:col>
      <xdr:colOff>134422</xdr:colOff>
      <xdr:row>0</xdr:row>
      <xdr:rowOff>108857</xdr:rowOff>
    </xdr:from>
    <xdr:to>
      <xdr:col>0</xdr:col>
      <xdr:colOff>598714</xdr:colOff>
      <xdr:row>3</xdr:row>
      <xdr:rowOff>40821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62960" b="2631"/>
        <a:stretch/>
      </xdr:blipFill>
      <xdr:spPr>
        <a:xfrm>
          <a:off x="134422" y="108857"/>
          <a:ext cx="464292" cy="503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729584</xdr:colOff>
      <xdr:row>19</xdr:row>
      <xdr:rowOff>161924</xdr:rowOff>
    </xdr:from>
    <xdr:to>
      <xdr:col>4</xdr:col>
      <xdr:colOff>457200</xdr:colOff>
      <xdr:row>37</xdr:row>
      <xdr:rowOff>47625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9526</xdr:colOff>
      <xdr:row>20</xdr:row>
      <xdr:rowOff>10968</xdr:rowOff>
    </xdr:from>
    <xdr:to>
      <xdr:col>8</xdr:col>
      <xdr:colOff>533400</xdr:colOff>
      <xdr:row>34</xdr:row>
      <xdr:rowOff>114300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742951</xdr:colOff>
      <xdr:row>20</xdr:row>
      <xdr:rowOff>0</xdr:rowOff>
    </xdr:from>
    <xdr:to>
      <xdr:col>10</xdr:col>
      <xdr:colOff>1676401</xdr:colOff>
      <xdr:row>34</xdr:row>
      <xdr:rowOff>76200</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202406</xdr:colOff>
      <xdr:row>0</xdr:row>
      <xdr:rowOff>130969</xdr:rowOff>
    </xdr:from>
    <xdr:to>
      <xdr:col>0</xdr:col>
      <xdr:colOff>666698</xdr:colOff>
      <xdr:row>3</xdr:row>
      <xdr:rowOff>62933</xdr:rowOff>
    </xdr:to>
    <xdr:pic>
      <xdr:nvPicPr>
        <xdr:cNvPr id="6" name="5 Imagen">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62960" b="2631"/>
        <a:stretch/>
      </xdr:blipFill>
      <xdr:spPr>
        <a:xfrm>
          <a:off x="202406" y="130969"/>
          <a:ext cx="464292" cy="5034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158750</xdr:colOff>
      <xdr:row>0</xdr:row>
      <xdr:rowOff>142875</xdr:rowOff>
    </xdr:from>
    <xdr:to>
      <xdr:col>0</xdr:col>
      <xdr:colOff>623042</xdr:colOff>
      <xdr:row>3</xdr:row>
      <xdr:rowOff>74839</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960" b="2631"/>
        <a:stretch/>
      </xdr:blipFill>
      <xdr:spPr>
        <a:xfrm>
          <a:off x="158750" y="142875"/>
          <a:ext cx="464292" cy="5034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0EFB4-4BBD-499A-8CCD-4815B2E9BD40}">
  <dimension ref="B2:C15"/>
  <sheetViews>
    <sheetView tabSelected="1" workbookViewId="0">
      <selection activeCell="E23" sqref="E23"/>
    </sheetView>
  </sheetViews>
  <sheetFormatPr baseColWidth="10" defaultRowHeight="15" x14ac:dyDescent="0.25"/>
  <cols>
    <col min="1" max="16384" width="11.42578125" style="183"/>
  </cols>
  <sheetData>
    <row r="2" spans="2:3" x14ac:dyDescent="0.25">
      <c r="B2" s="184" t="s">
        <v>250</v>
      </c>
    </row>
    <row r="4" spans="2:3" x14ac:dyDescent="0.25">
      <c r="B4" s="183" t="s">
        <v>255</v>
      </c>
    </row>
    <row r="6" spans="2:3" x14ac:dyDescent="0.25">
      <c r="B6" s="184" t="s">
        <v>251</v>
      </c>
    </row>
    <row r="7" spans="2:3" x14ac:dyDescent="0.25">
      <c r="B7" s="183" t="s">
        <v>252</v>
      </c>
    </row>
    <row r="8" spans="2:3" x14ac:dyDescent="0.25">
      <c r="B8" s="181"/>
      <c r="C8" s="183" t="s">
        <v>248</v>
      </c>
    </row>
    <row r="9" spans="2:3" x14ac:dyDescent="0.25">
      <c r="B9" s="182"/>
      <c r="C9" s="183" t="s">
        <v>249</v>
      </c>
    </row>
    <row r="11" spans="2:3" x14ac:dyDescent="0.25">
      <c r="B11" s="184" t="s">
        <v>253</v>
      </c>
    </row>
    <row r="12" spans="2:3" x14ac:dyDescent="0.25">
      <c r="B12" s="183" t="s">
        <v>254</v>
      </c>
    </row>
    <row r="14" spans="2:3" x14ac:dyDescent="0.25">
      <c r="B14" s="184" t="s">
        <v>256</v>
      </c>
    </row>
    <row r="15" spans="2:3" x14ac:dyDescent="0.25">
      <c r="B15" s="183" t="s">
        <v>257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showGridLines="0" view="pageBreakPreview" zoomScale="70" zoomScaleNormal="85" zoomScaleSheetLayoutView="70" workbookViewId="0">
      <selection activeCell="L14" sqref="L14"/>
    </sheetView>
  </sheetViews>
  <sheetFormatPr baseColWidth="10" defaultColWidth="11.42578125" defaultRowHeight="15" x14ac:dyDescent="0.25"/>
  <cols>
    <col min="1" max="1" width="11.42578125" style="1"/>
    <col min="2" max="2" width="39.85546875" style="1" bestFit="1" customWidth="1"/>
    <col min="3" max="3" width="6" style="1" customWidth="1"/>
    <col min="4" max="4" width="46.42578125" style="5" customWidth="1"/>
    <col min="5" max="5" width="36.28515625" style="5" bestFit="1" customWidth="1"/>
    <col min="6" max="6" width="84.7109375" style="5" customWidth="1"/>
    <col min="7" max="7" width="27.5703125" style="5" bestFit="1" customWidth="1"/>
    <col min="8" max="8" width="21.85546875" style="5" customWidth="1"/>
    <col min="9" max="11" width="21.85546875" style="5" hidden="1" customWidth="1"/>
    <col min="12" max="12" width="66.5703125" style="5" customWidth="1"/>
    <col min="13" max="13" width="31.5703125" style="5" hidden="1" customWidth="1"/>
    <col min="14" max="14" width="13.85546875" style="5" hidden="1" customWidth="1"/>
    <col min="15" max="16" width="13.85546875" style="5" customWidth="1"/>
    <col min="17" max="17" width="38.5703125" style="5" customWidth="1"/>
    <col min="18" max="18" width="49.85546875" style="9" customWidth="1"/>
    <col min="19" max="19" width="64.140625" style="6" customWidth="1"/>
    <col min="20" max="16384" width="11.42578125" style="1"/>
  </cols>
  <sheetData>
    <row r="1" spans="1:19" ht="15" customHeight="1" x14ac:dyDescent="0.25">
      <c r="A1" s="117"/>
      <c r="B1" s="124" t="s">
        <v>42</v>
      </c>
      <c r="C1" s="125"/>
      <c r="D1" s="125"/>
      <c r="E1" s="125"/>
      <c r="F1" s="125"/>
      <c r="G1" s="125"/>
      <c r="H1" s="125"/>
      <c r="I1" s="125"/>
      <c r="J1" s="125"/>
      <c r="K1" s="125"/>
      <c r="L1" s="125"/>
      <c r="M1" s="126"/>
      <c r="N1" s="61"/>
      <c r="O1" s="8" t="s">
        <v>0</v>
      </c>
      <c r="P1" s="89"/>
      <c r="Q1" s="89"/>
      <c r="R1" s="1"/>
      <c r="S1" s="1"/>
    </row>
    <row r="2" spans="1:19" ht="15" customHeight="1" x14ac:dyDescent="0.25">
      <c r="A2" s="117"/>
      <c r="B2" s="127"/>
      <c r="C2" s="128"/>
      <c r="D2" s="128"/>
      <c r="E2" s="128"/>
      <c r="F2" s="128"/>
      <c r="G2" s="128"/>
      <c r="H2" s="128"/>
      <c r="I2" s="128"/>
      <c r="J2" s="128"/>
      <c r="K2" s="128"/>
      <c r="L2" s="128"/>
      <c r="M2" s="129"/>
      <c r="N2" s="61"/>
      <c r="O2" s="11" t="s">
        <v>13</v>
      </c>
      <c r="P2" s="90"/>
      <c r="Q2" s="90"/>
      <c r="R2" s="1"/>
      <c r="S2" s="1"/>
    </row>
    <row r="3" spans="1:19" ht="15" customHeight="1" x14ac:dyDescent="0.25">
      <c r="A3" s="117"/>
      <c r="B3" s="130" t="s">
        <v>43</v>
      </c>
      <c r="C3" s="131"/>
      <c r="D3" s="131"/>
      <c r="E3" s="131"/>
      <c r="F3" s="131"/>
      <c r="G3" s="131"/>
      <c r="H3" s="131"/>
      <c r="I3" s="131"/>
      <c r="J3" s="131"/>
      <c r="K3" s="131"/>
      <c r="L3" s="131"/>
      <c r="M3" s="132"/>
      <c r="N3" s="62"/>
      <c r="O3" s="8" t="s">
        <v>1</v>
      </c>
      <c r="P3" s="89"/>
      <c r="Q3" s="89"/>
      <c r="R3" s="1"/>
      <c r="S3" s="1"/>
    </row>
    <row r="4" spans="1:19" ht="15" customHeight="1" x14ac:dyDescent="0.25">
      <c r="A4" s="117"/>
      <c r="B4" s="133"/>
      <c r="C4" s="134"/>
      <c r="D4" s="134"/>
      <c r="E4" s="134"/>
      <c r="F4" s="134"/>
      <c r="G4" s="134"/>
      <c r="H4" s="134"/>
      <c r="I4" s="134"/>
      <c r="J4" s="134"/>
      <c r="K4" s="134"/>
      <c r="L4" s="134"/>
      <c r="M4" s="135"/>
      <c r="N4" s="62"/>
      <c r="O4" s="12">
        <f ca="1">TODAY()</f>
        <v>44091</v>
      </c>
      <c r="P4" s="91"/>
      <c r="Q4" s="91"/>
      <c r="R4" s="1"/>
      <c r="S4" s="1"/>
    </row>
    <row r="5" spans="1:19" ht="18.75" x14ac:dyDescent="0.25">
      <c r="C5" s="71"/>
    </row>
    <row r="6" spans="1:19" ht="15.75" x14ac:dyDescent="0.25">
      <c r="B6" s="75" t="s">
        <v>109</v>
      </c>
      <c r="C6" s="76" t="s">
        <v>112</v>
      </c>
      <c r="D6" s="72"/>
    </row>
    <row r="7" spans="1:19" ht="15.75" x14ac:dyDescent="0.25">
      <c r="B7" s="77" t="s">
        <v>108</v>
      </c>
      <c r="C7" s="78" t="s">
        <v>112</v>
      </c>
      <c r="D7" s="72"/>
    </row>
    <row r="8" spans="1:19" ht="15.75" x14ac:dyDescent="0.25">
      <c r="B8" s="77" t="s">
        <v>100</v>
      </c>
      <c r="C8" s="78" t="s">
        <v>112</v>
      </c>
      <c r="D8" s="72"/>
    </row>
    <row r="9" spans="1:19" ht="15.75" x14ac:dyDescent="0.25">
      <c r="B9" s="77" t="s">
        <v>110</v>
      </c>
      <c r="C9" s="78" t="s">
        <v>112</v>
      </c>
      <c r="D9" s="72"/>
    </row>
    <row r="10" spans="1:19" ht="15.75" x14ac:dyDescent="0.25">
      <c r="B10" s="77" t="s">
        <v>107</v>
      </c>
      <c r="C10" s="78" t="s">
        <v>112</v>
      </c>
      <c r="D10" s="73"/>
    </row>
    <row r="11" spans="1:19" ht="15.75" x14ac:dyDescent="0.25">
      <c r="B11" s="77" t="s">
        <v>111</v>
      </c>
      <c r="C11" s="78" t="s">
        <v>112</v>
      </c>
      <c r="D11" s="74"/>
    </row>
    <row r="13" spans="1:19" s="9" customFormat="1" ht="75" x14ac:dyDescent="0.25">
      <c r="B13" s="2" t="s">
        <v>15</v>
      </c>
      <c r="C13" s="59" t="s">
        <v>99</v>
      </c>
      <c r="D13" s="122" t="s">
        <v>16</v>
      </c>
      <c r="E13" s="123"/>
      <c r="F13" s="2" t="s">
        <v>49</v>
      </c>
      <c r="G13" s="2" t="s">
        <v>14</v>
      </c>
      <c r="H13" s="20" t="s">
        <v>76</v>
      </c>
      <c r="I13" s="20" t="s">
        <v>90</v>
      </c>
      <c r="J13" s="20" t="s">
        <v>91</v>
      </c>
      <c r="K13" s="20"/>
      <c r="L13" s="2" t="s">
        <v>60</v>
      </c>
      <c r="M13" s="82" t="s">
        <v>81</v>
      </c>
      <c r="N13" s="2" t="s">
        <v>77</v>
      </c>
      <c r="O13" s="2" t="s">
        <v>82</v>
      </c>
      <c r="P13" s="2" t="s">
        <v>193</v>
      </c>
      <c r="Q13" s="2" t="s">
        <v>238</v>
      </c>
      <c r="R13" s="2" t="s">
        <v>239</v>
      </c>
    </row>
    <row r="14" spans="1:19" ht="72" customHeight="1" x14ac:dyDescent="0.25">
      <c r="B14" s="121" t="s">
        <v>56</v>
      </c>
      <c r="C14" s="45">
        <v>1</v>
      </c>
      <c r="D14" s="100" t="s">
        <v>195</v>
      </c>
      <c r="E14" s="100"/>
      <c r="F14" s="23" t="s">
        <v>84</v>
      </c>
      <c r="G14" s="23" t="s">
        <v>9</v>
      </c>
      <c r="H14" s="94">
        <v>1</v>
      </c>
      <c r="I14" s="15">
        <v>1</v>
      </c>
      <c r="J14" s="15">
        <f>H14*I14</f>
        <v>1</v>
      </c>
      <c r="K14" s="15">
        <v>0.2</v>
      </c>
      <c r="L14" s="97" t="s">
        <v>59</v>
      </c>
      <c r="M14" s="79"/>
      <c r="N14" s="113">
        <f>J14*K14+J15*K15+J16*K16</f>
        <v>1</v>
      </c>
      <c r="O14" s="106">
        <f>(N14-1)/2</f>
        <v>0</v>
      </c>
      <c r="P14" s="106">
        <f>O14</f>
        <v>0</v>
      </c>
      <c r="Q14" s="158" t="s">
        <v>194</v>
      </c>
      <c r="R14" s="3" t="s">
        <v>196</v>
      </c>
    </row>
    <row r="15" spans="1:19" ht="75" x14ac:dyDescent="0.25">
      <c r="B15" s="121"/>
      <c r="C15" s="45">
        <v>2</v>
      </c>
      <c r="D15" s="100" t="s">
        <v>51</v>
      </c>
      <c r="E15" s="100"/>
      <c r="F15" s="23" t="s">
        <v>93</v>
      </c>
      <c r="G15" s="23" t="s">
        <v>12</v>
      </c>
      <c r="H15" s="94">
        <v>1</v>
      </c>
      <c r="I15" s="15">
        <v>1</v>
      </c>
      <c r="J15" s="15">
        <f>H15*I15</f>
        <v>1</v>
      </c>
      <c r="K15" s="15">
        <v>0.5</v>
      </c>
      <c r="L15" s="97" t="s">
        <v>106</v>
      </c>
      <c r="M15" s="79"/>
      <c r="N15" s="113"/>
      <c r="O15" s="106"/>
      <c r="P15" s="106"/>
      <c r="Q15" s="158"/>
      <c r="R15" s="3" t="s">
        <v>197</v>
      </c>
    </row>
    <row r="16" spans="1:19" ht="90" x14ac:dyDescent="0.25">
      <c r="B16" s="121"/>
      <c r="C16" s="46">
        <v>3</v>
      </c>
      <c r="D16" s="101" t="s">
        <v>92</v>
      </c>
      <c r="E16" s="101"/>
      <c r="F16" s="27" t="s">
        <v>130</v>
      </c>
      <c r="G16" s="27" t="s">
        <v>12</v>
      </c>
      <c r="H16" s="95">
        <v>1</v>
      </c>
      <c r="I16" s="21">
        <v>1</v>
      </c>
      <c r="J16" s="21">
        <f t="shared" ref="J16" si="0">H16*I16</f>
        <v>1</v>
      </c>
      <c r="K16" s="21">
        <v>0.3</v>
      </c>
      <c r="L16" s="97" t="s">
        <v>105</v>
      </c>
      <c r="M16" s="86"/>
      <c r="N16" s="113"/>
      <c r="O16" s="106"/>
      <c r="P16" s="106"/>
      <c r="Q16" s="158"/>
      <c r="R16" s="3" t="s">
        <v>198</v>
      </c>
    </row>
    <row r="17" spans="2:18" ht="52.15" customHeight="1" x14ac:dyDescent="0.25">
      <c r="B17" s="119" t="s">
        <v>86</v>
      </c>
      <c r="C17" s="136">
        <v>4</v>
      </c>
      <c r="D17" s="118" t="s">
        <v>150</v>
      </c>
      <c r="E17" s="34" t="s">
        <v>45</v>
      </c>
      <c r="F17" s="34" t="s">
        <v>52</v>
      </c>
      <c r="G17" s="34" t="s">
        <v>9</v>
      </c>
      <c r="H17" s="94">
        <v>1</v>
      </c>
      <c r="I17" s="15">
        <v>0.7</v>
      </c>
      <c r="J17" s="140">
        <f>H17*I17+H18*I18</f>
        <v>1</v>
      </c>
      <c r="K17" s="140">
        <v>0.3</v>
      </c>
      <c r="L17" s="98" t="s">
        <v>4</v>
      </c>
      <c r="M17" s="79"/>
      <c r="N17" s="113">
        <f>J17*K17+J19*K19+J22*K22+J21*K21</f>
        <v>0.99999999999999989</v>
      </c>
      <c r="O17" s="106">
        <f>(N17-1)/2</f>
        <v>-5.5511151231257827E-17</v>
      </c>
      <c r="P17" s="106">
        <f>O17</f>
        <v>-5.5511151231257827E-17</v>
      </c>
      <c r="Q17" s="159" t="s">
        <v>199</v>
      </c>
      <c r="R17" s="10" t="s">
        <v>200</v>
      </c>
    </row>
    <row r="18" spans="2:18" ht="21" customHeight="1" x14ac:dyDescent="0.25">
      <c r="B18" s="119"/>
      <c r="C18" s="137"/>
      <c r="D18" s="118"/>
      <c r="E18" s="34" t="s">
        <v>129</v>
      </c>
      <c r="F18" s="34" t="s">
        <v>131</v>
      </c>
      <c r="G18" s="34" t="s">
        <v>9</v>
      </c>
      <c r="H18" s="94">
        <v>1</v>
      </c>
      <c r="I18" s="15">
        <f>1-I17</f>
        <v>0.30000000000000004</v>
      </c>
      <c r="J18" s="140"/>
      <c r="K18" s="140"/>
      <c r="L18" s="97" t="s">
        <v>61</v>
      </c>
      <c r="M18" s="79"/>
      <c r="N18" s="113"/>
      <c r="O18" s="106"/>
      <c r="P18" s="106"/>
      <c r="Q18" s="159"/>
      <c r="R18" s="92" t="s">
        <v>201</v>
      </c>
    </row>
    <row r="19" spans="2:18" ht="32.450000000000003" customHeight="1" x14ac:dyDescent="0.25">
      <c r="B19" s="119"/>
      <c r="C19" s="136">
        <v>5</v>
      </c>
      <c r="D19" s="118" t="s">
        <v>19</v>
      </c>
      <c r="E19" s="34" t="s">
        <v>46</v>
      </c>
      <c r="F19" s="34" t="s">
        <v>132</v>
      </c>
      <c r="G19" s="34" t="s">
        <v>9</v>
      </c>
      <c r="H19" s="94">
        <v>1</v>
      </c>
      <c r="I19" s="15">
        <v>0.7</v>
      </c>
      <c r="J19" s="140">
        <f>H19*I19+H20*I20</f>
        <v>1</v>
      </c>
      <c r="K19" s="140">
        <v>0.4</v>
      </c>
      <c r="L19" s="97" t="s">
        <v>62</v>
      </c>
      <c r="M19" s="79"/>
      <c r="N19" s="113"/>
      <c r="O19" s="106"/>
      <c r="P19" s="106"/>
      <c r="Q19" s="159"/>
      <c r="R19" s="92" t="s">
        <v>202</v>
      </c>
    </row>
    <row r="20" spans="2:18" ht="33" customHeight="1" x14ac:dyDescent="0.25">
      <c r="B20" s="119"/>
      <c r="C20" s="137"/>
      <c r="D20" s="118"/>
      <c r="E20" s="34" t="s">
        <v>3</v>
      </c>
      <c r="F20" s="34" t="s">
        <v>133</v>
      </c>
      <c r="G20" s="34" t="s">
        <v>10</v>
      </c>
      <c r="H20" s="94">
        <v>1</v>
      </c>
      <c r="I20" s="15">
        <f>1-I19</f>
        <v>0.30000000000000004</v>
      </c>
      <c r="J20" s="140"/>
      <c r="K20" s="140"/>
      <c r="L20" s="98" t="s">
        <v>63</v>
      </c>
      <c r="M20" s="79"/>
      <c r="N20" s="113"/>
      <c r="O20" s="106"/>
      <c r="P20" s="106"/>
      <c r="Q20" s="159"/>
      <c r="R20" s="3" t="s">
        <v>203</v>
      </c>
    </row>
    <row r="21" spans="2:18" ht="61.9" customHeight="1" x14ac:dyDescent="0.25">
      <c r="B21" s="119"/>
      <c r="C21" s="56">
        <v>6</v>
      </c>
      <c r="D21" s="102" t="s">
        <v>28</v>
      </c>
      <c r="E21" s="103"/>
      <c r="F21" s="34" t="s">
        <v>134</v>
      </c>
      <c r="G21" s="34" t="s">
        <v>9</v>
      </c>
      <c r="H21" s="96">
        <v>1</v>
      </c>
      <c r="I21" s="18">
        <v>1</v>
      </c>
      <c r="J21" s="18">
        <f>H21*I21</f>
        <v>1</v>
      </c>
      <c r="K21" s="18">
        <v>0.1</v>
      </c>
      <c r="L21" s="98" t="s">
        <v>117</v>
      </c>
      <c r="M21" s="87"/>
      <c r="N21" s="113"/>
      <c r="O21" s="106"/>
      <c r="P21" s="106"/>
      <c r="Q21" s="159"/>
      <c r="R21" s="10" t="s">
        <v>204</v>
      </c>
    </row>
    <row r="22" spans="2:18" ht="45.6" customHeight="1" x14ac:dyDescent="0.25">
      <c r="B22" s="119"/>
      <c r="C22" s="57">
        <v>7</v>
      </c>
      <c r="D22" s="102" t="s">
        <v>20</v>
      </c>
      <c r="E22" s="103"/>
      <c r="F22" s="34" t="s">
        <v>135</v>
      </c>
      <c r="G22" s="34" t="s">
        <v>9</v>
      </c>
      <c r="H22" s="94">
        <v>1</v>
      </c>
      <c r="I22" s="15">
        <v>1</v>
      </c>
      <c r="J22" s="15">
        <f>+H22*I22</f>
        <v>1</v>
      </c>
      <c r="K22" s="15">
        <v>0.2</v>
      </c>
      <c r="L22" s="98" t="s">
        <v>118</v>
      </c>
      <c r="M22" s="83"/>
      <c r="N22" s="113"/>
      <c r="O22" s="106"/>
      <c r="P22" s="106"/>
      <c r="Q22" s="159"/>
      <c r="R22" s="3" t="s">
        <v>205</v>
      </c>
    </row>
    <row r="23" spans="2:18" ht="30" customHeight="1" x14ac:dyDescent="0.25">
      <c r="B23" s="144" t="s">
        <v>192</v>
      </c>
      <c r="C23" s="152">
        <v>8</v>
      </c>
      <c r="D23" s="120" t="s">
        <v>23</v>
      </c>
      <c r="E23" s="26" t="s">
        <v>53</v>
      </c>
      <c r="F23" s="28" t="s">
        <v>149</v>
      </c>
      <c r="G23" s="26" t="s">
        <v>12</v>
      </c>
      <c r="H23" s="94">
        <v>1</v>
      </c>
      <c r="I23" s="15">
        <v>0.5</v>
      </c>
      <c r="J23" s="140">
        <f>H23*I23+H24*I24</f>
        <v>1</v>
      </c>
      <c r="K23" s="140">
        <v>0.3</v>
      </c>
      <c r="L23" s="98" t="s">
        <v>64</v>
      </c>
      <c r="M23" s="138"/>
      <c r="N23" s="113">
        <f>J23*K23+J25*K25+J27*K27+J28*K28+J29*K29+J30*K30</f>
        <v>1</v>
      </c>
      <c r="O23" s="106">
        <f>+(N23-1)/2</f>
        <v>0</v>
      </c>
      <c r="P23" s="157">
        <f>+AVERAGE(O23:O37)</f>
        <v>0</v>
      </c>
      <c r="Q23" s="160" t="s">
        <v>206</v>
      </c>
      <c r="R23" s="153" t="s">
        <v>207</v>
      </c>
    </row>
    <row r="24" spans="2:18" ht="42.4" customHeight="1" x14ac:dyDescent="0.25">
      <c r="B24" s="145"/>
      <c r="C24" s="152"/>
      <c r="D24" s="120"/>
      <c r="E24" s="26" t="s">
        <v>26</v>
      </c>
      <c r="F24" s="28" t="s">
        <v>136</v>
      </c>
      <c r="G24" s="26" t="s">
        <v>12</v>
      </c>
      <c r="H24" s="94">
        <v>1</v>
      </c>
      <c r="I24" s="15">
        <v>0.5</v>
      </c>
      <c r="J24" s="140"/>
      <c r="K24" s="140"/>
      <c r="L24" s="98" t="s">
        <v>65</v>
      </c>
      <c r="M24" s="139"/>
      <c r="N24" s="113"/>
      <c r="O24" s="106"/>
      <c r="P24" s="157"/>
      <c r="Q24" s="161"/>
      <c r="R24" s="154"/>
    </row>
    <row r="25" spans="2:18" ht="29.1" customHeight="1" x14ac:dyDescent="0.25">
      <c r="B25" s="145"/>
      <c r="C25" s="152">
        <v>9</v>
      </c>
      <c r="D25" s="120" t="s">
        <v>156</v>
      </c>
      <c r="E25" s="26" t="s">
        <v>53</v>
      </c>
      <c r="F25" s="26" t="s">
        <v>138</v>
      </c>
      <c r="G25" s="26" t="s">
        <v>12</v>
      </c>
      <c r="H25" s="94">
        <v>1</v>
      </c>
      <c r="I25" s="15">
        <v>0.7</v>
      </c>
      <c r="J25" s="140">
        <f>H25*I25+H26*I26</f>
        <v>1</v>
      </c>
      <c r="K25" s="140">
        <v>0.2</v>
      </c>
      <c r="L25" s="99" t="s">
        <v>69</v>
      </c>
      <c r="M25" s="79"/>
      <c r="N25" s="113"/>
      <c r="O25" s="106"/>
      <c r="P25" s="157"/>
      <c r="Q25" s="161"/>
      <c r="R25" s="155" t="s">
        <v>208</v>
      </c>
    </row>
    <row r="26" spans="2:18" ht="40.9" customHeight="1" x14ac:dyDescent="0.25">
      <c r="B26" s="145"/>
      <c r="C26" s="152"/>
      <c r="D26" s="120"/>
      <c r="E26" s="26" t="s">
        <v>137</v>
      </c>
      <c r="F26" s="26" t="s">
        <v>157</v>
      </c>
      <c r="G26" s="26" t="s">
        <v>12</v>
      </c>
      <c r="H26" s="94">
        <v>1</v>
      </c>
      <c r="I26" s="15">
        <f>1-I25</f>
        <v>0.30000000000000004</v>
      </c>
      <c r="J26" s="140"/>
      <c r="K26" s="140"/>
      <c r="L26" s="98" t="s">
        <v>70</v>
      </c>
      <c r="M26" s="79"/>
      <c r="N26" s="113"/>
      <c r="O26" s="106"/>
      <c r="P26" s="157"/>
      <c r="Q26" s="161"/>
      <c r="R26" s="156"/>
    </row>
    <row r="27" spans="2:18" ht="33" customHeight="1" x14ac:dyDescent="0.25">
      <c r="B27" s="145"/>
      <c r="C27" s="47">
        <v>10</v>
      </c>
      <c r="D27" s="104" t="s">
        <v>72</v>
      </c>
      <c r="E27" s="105"/>
      <c r="F27" s="26" t="s">
        <v>139</v>
      </c>
      <c r="G27" s="26" t="s">
        <v>12</v>
      </c>
      <c r="H27" s="94">
        <v>1</v>
      </c>
      <c r="I27" s="15">
        <v>1</v>
      </c>
      <c r="J27" s="15">
        <f>H27*I27</f>
        <v>1</v>
      </c>
      <c r="K27" s="15">
        <v>0.1</v>
      </c>
      <c r="L27" s="98" t="s">
        <v>73</v>
      </c>
      <c r="M27" s="87"/>
      <c r="N27" s="113"/>
      <c r="O27" s="106"/>
      <c r="P27" s="157"/>
      <c r="Q27" s="161"/>
      <c r="R27" s="3" t="s">
        <v>209</v>
      </c>
    </row>
    <row r="28" spans="2:18" ht="49.15" customHeight="1" x14ac:dyDescent="0.25">
      <c r="B28" s="145"/>
      <c r="C28" s="47">
        <v>11</v>
      </c>
      <c r="D28" s="104" t="s">
        <v>28</v>
      </c>
      <c r="E28" s="105"/>
      <c r="F28" s="26" t="s">
        <v>140</v>
      </c>
      <c r="G28" s="26" t="s">
        <v>12</v>
      </c>
      <c r="H28" s="94">
        <v>1</v>
      </c>
      <c r="I28" s="15">
        <v>1</v>
      </c>
      <c r="J28" s="15">
        <f>H28*I28</f>
        <v>1</v>
      </c>
      <c r="K28" s="15">
        <v>0.05</v>
      </c>
      <c r="L28" s="98" t="s">
        <v>66</v>
      </c>
      <c r="M28" s="79"/>
      <c r="N28" s="113"/>
      <c r="O28" s="106"/>
      <c r="P28" s="157"/>
      <c r="Q28" s="161"/>
      <c r="R28" s="3" t="s">
        <v>210</v>
      </c>
    </row>
    <row r="29" spans="2:18" ht="52.9" customHeight="1" x14ac:dyDescent="0.25">
      <c r="B29" s="145"/>
      <c r="C29" s="47">
        <v>12</v>
      </c>
      <c r="D29" s="104" t="s">
        <v>44</v>
      </c>
      <c r="E29" s="105"/>
      <c r="F29" s="28" t="s">
        <v>163</v>
      </c>
      <c r="G29" s="26" t="s">
        <v>12</v>
      </c>
      <c r="H29" s="94">
        <v>1</v>
      </c>
      <c r="I29" s="15">
        <v>1</v>
      </c>
      <c r="J29" s="15">
        <f>H29*I29</f>
        <v>1</v>
      </c>
      <c r="K29" s="15">
        <v>0.3</v>
      </c>
      <c r="L29" s="97" t="s">
        <v>115</v>
      </c>
      <c r="M29" s="79"/>
      <c r="N29" s="113"/>
      <c r="O29" s="106"/>
      <c r="P29" s="157"/>
      <c r="Q29" s="161"/>
      <c r="R29" s="3" t="s">
        <v>211</v>
      </c>
    </row>
    <row r="30" spans="2:18" ht="42" customHeight="1" x14ac:dyDescent="0.25">
      <c r="B30" s="145"/>
      <c r="C30" s="48">
        <v>13</v>
      </c>
      <c r="D30" s="104" t="s">
        <v>25</v>
      </c>
      <c r="E30" s="105"/>
      <c r="F30" s="26" t="s">
        <v>85</v>
      </c>
      <c r="G30" s="26" t="s">
        <v>12</v>
      </c>
      <c r="H30" s="94">
        <v>1</v>
      </c>
      <c r="I30" s="15">
        <v>1</v>
      </c>
      <c r="J30" s="15">
        <f>H30*I30</f>
        <v>1</v>
      </c>
      <c r="K30" s="15">
        <v>0.05</v>
      </c>
      <c r="L30" s="98" t="s">
        <v>68</v>
      </c>
      <c r="M30" s="79"/>
      <c r="N30" s="113"/>
      <c r="O30" s="106"/>
      <c r="P30" s="157"/>
      <c r="Q30" s="161"/>
      <c r="R30" s="3" t="s">
        <v>212</v>
      </c>
    </row>
    <row r="31" spans="2:18" ht="40.15" customHeight="1" x14ac:dyDescent="0.25">
      <c r="B31" s="145"/>
      <c r="C31" s="49">
        <v>14</v>
      </c>
      <c r="D31" s="147" t="s">
        <v>141</v>
      </c>
      <c r="E31" s="147"/>
      <c r="F31" s="25" t="s">
        <v>217</v>
      </c>
      <c r="G31" s="25" t="s">
        <v>12</v>
      </c>
      <c r="H31" s="94">
        <v>1</v>
      </c>
      <c r="I31" s="15">
        <v>1</v>
      </c>
      <c r="J31" s="15">
        <f>H31*I31</f>
        <v>1</v>
      </c>
      <c r="K31" s="15">
        <v>0.5</v>
      </c>
      <c r="L31" s="98" t="s">
        <v>114</v>
      </c>
      <c r="M31" s="80"/>
      <c r="N31" s="113">
        <f>+J31*K31+J32*K32+J34*K34</f>
        <v>1</v>
      </c>
      <c r="O31" s="106">
        <f>+(N31-1)/2</f>
        <v>0</v>
      </c>
      <c r="P31" s="157"/>
      <c r="Q31" s="160" t="s">
        <v>213</v>
      </c>
      <c r="R31" s="3" t="s">
        <v>214</v>
      </c>
    </row>
    <row r="32" spans="2:18" ht="39.6" customHeight="1" x14ac:dyDescent="0.25">
      <c r="B32" s="145"/>
      <c r="C32" s="150">
        <v>15</v>
      </c>
      <c r="D32" s="147" t="s">
        <v>28</v>
      </c>
      <c r="E32" s="25" t="s">
        <v>244</v>
      </c>
      <c r="F32" s="93" t="s">
        <v>216</v>
      </c>
      <c r="G32" s="25" t="s">
        <v>10</v>
      </c>
      <c r="H32" s="94">
        <v>1</v>
      </c>
      <c r="I32" s="15">
        <v>0.6</v>
      </c>
      <c r="J32" s="140">
        <f>H32*I32+H33*I33</f>
        <v>1</v>
      </c>
      <c r="K32" s="148">
        <v>0.4</v>
      </c>
      <c r="L32" s="98" t="s">
        <v>219</v>
      </c>
      <c r="M32" s="79"/>
      <c r="N32" s="113"/>
      <c r="O32" s="106"/>
      <c r="P32" s="157"/>
      <c r="Q32" s="161"/>
      <c r="R32" s="3" t="s">
        <v>215</v>
      </c>
    </row>
    <row r="33" spans="2:19" ht="44.1" customHeight="1" x14ac:dyDescent="0.25">
      <c r="B33" s="145"/>
      <c r="C33" s="151"/>
      <c r="D33" s="147"/>
      <c r="E33" s="93" t="s">
        <v>28</v>
      </c>
      <c r="F33" s="93" t="s">
        <v>218</v>
      </c>
      <c r="G33" s="25" t="s">
        <v>12</v>
      </c>
      <c r="H33" s="94">
        <v>1</v>
      </c>
      <c r="I33" s="15">
        <v>0.4</v>
      </c>
      <c r="J33" s="140"/>
      <c r="K33" s="149"/>
      <c r="L33" s="98" t="s">
        <v>220</v>
      </c>
      <c r="M33" s="79"/>
      <c r="N33" s="113"/>
      <c r="O33" s="106"/>
      <c r="P33" s="157"/>
      <c r="Q33" s="161"/>
      <c r="R33" s="3" t="s">
        <v>221</v>
      </c>
    </row>
    <row r="34" spans="2:19" ht="49.15" customHeight="1" x14ac:dyDescent="0.25">
      <c r="B34" s="145"/>
      <c r="C34" s="49">
        <v>16</v>
      </c>
      <c r="D34" s="147" t="s">
        <v>25</v>
      </c>
      <c r="E34" s="147"/>
      <c r="F34" s="25" t="s">
        <v>142</v>
      </c>
      <c r="G34" s="25" t="s">
        <v>12</v>
      </c>
      <c r="H34" s="94">
        <v>1</v>
      </c>
      <c r="I34" s="15">
        <v>1</v>
      </c>
      <c r="J34" s="15">
        <f t="shared" ref="J34:J45" si="1">H34*I34</f>
        <v>1</v>
      </c>
      <c r="K34" s="15">
        <v>0.1</v>
      </c>
      <c r="L34" s="98" t="s">
        <v>68</v>
      </c>
      <c r="M34" s="79"/>
      <c r="N34" s="113"/>
      <c r="O34" s="106"/>
      <c r="P34" s="157"/>
      <c r="Q34" s="161"/>
      <c r="R34" s="3" t="s">
        <v>222</v>
      </c>
    </row>
    <row r="35" spans="2:19" ht="37.15" customHeight="1" x14ac:dyDescent="0.25">
      <c r="B35" s="145"/>
      <c r="C35" s="50">
        <v>17</v>
      </c>
      <c r="D35" s="114" t="s">
        <v>89</v>
      </c>
      <c r="E35" s="114"/>
      <c r="F35" s="24" t="s">
        <v>143</v>
      </c>
      <c r="G35" s="24" t="s">
        <v>12</v>
      </c>
      <c r="H35" s="94">
        <v>1</v>
      </c>
      <c r="I35" s="15">
        <v>1</v>
      </c>
      <c r="J35" s="15">
        <f t="shared" si="1"/>
        <v>1</v>
      </c>
      <c r="K35" s="15">
        <v>0.2</v>
      </c>
      <c r="L35" s="97" t="s">
        <v>71</v>
      </c>
      <c r="M35" s="79"/>
      <c r="N35" s="113">
        <f>J35*K35+J36*K36+J37*K37</f>
        <v>1</v>
      </c>
      <c r="O35" s="106">
        <f>+(N35-1)/2</f>
        <v>0</v>
      </c>
      <c r="P35" s="157"/>
      <c r="Q35" s="160" t="s">
        <v>223</v>
      </c>
      <c r="R35" s="3" t="s">
        <v>224</v>
      </c>
    </row>
    <row r="36" spans="2:19" ht="28.9" customHeight="1" x14ac:dyDescent="0.25">
      <c r="B36" s="145"/>
      <c r="C36" s="51">
        <v>18</v>
      </c>
      <c r="D36" s="114" t="s">
        <v>30</v>
      </c>
      <c r="E36" s="114"/>
      <c r="F36" s="29" t="s">
        <v>83</v>
      </c>
      <c r="G36" s="24" t="s">
        <v>12</v>
      </c>
      <c r="H36" s="94">
        <v>1</v>
      </c>
      <c r="I36" s="15">
        <v>1</v>
      </c>
      <c r="J36" s="15">
        <f t="shared" si="1"/>
        <v>1</v>
      </c>
      <c r="K36" s="15">
        <v>0.4</v>
      </c>
      <c r="L36" s="98" t="s">
        <v>87</v>
      </c>
      <c r="M36" s="79"/>
      <c r="N36" s="113"/>
      <c r="O36" s="106"/>
      <c r="P36" s="157"/>
      <c r="Q36" s="161"/>
      <c r="R36" s="3" t="s">
        <v>225</v>
      </c>
    </row>
    <row r="37" spans="2:19" ht="53.45" customHeight="1" x14ac:dyDescent="0.25">
      <c r="B37" s="146"/>
      <c r="C37" s="51">
        <v>19</v>
      </c>
      <c r="D37" s="114" t="s">
        <v>17</v>
      </c>
      <c r="E37" s="114"/>
      <c r="F37" s="24" t="s">
        <v>146</v>
      </c>
      <c r="G37" s="24" t="s">
        <v>12</v>
      </c>
      <c r="H37" s="94">
        <v>1</v>
      </c>
      <c r="I37" s="15">
        <v>1</v>
      </c>
      <c r="J37" s="15">
        <f t="shared" si="1"/>
        <v>1</v>
      </c>
      <c r="K37" s="15">
        <v>0.4</v>
      </c>
      <c r="L37" s="97" t="s">
        <v>88</v>
      </c>
      <c r="M37" s="79"/>
      <c r="N37" s="113"/>
      <c r="O37" s="106"/>
      <c r="P37" s="157"/>
      <c r="Q37" s="161"/>
      <c r="R37" s="3" t="s">
        <v>226</v>
      </c>
    </row>
    <row r="38" spans="2:19" ht="86.45" customHeight="1" x14ac:dyDescent="0.25">
      <c r="B38" s="141" t="s">
        <v>5</v>
      </c>
      <c r="C38" s="52">
        <v>20</v>
      </c>
      <c r="D38" s="115" t="s">
        <v>31</v>
      </c>
      <c r="E38" s="116"/>
      <c r="F38" s="30" t="s">
        <v>144</v>
      </c>
      <c r="G38" s="30" t="s">
        <v>12</v>
      </c>
      <c r="H38" s="94">
        <v>1</v>
      </c>
      <c r="I38" s="15">
        <v>1</v>
      </c>
      <c r="J38" s="15">
        <f t="shared" si="1"/>
        <v>1</v>
      </c>
      <c r="K38" s="15">
        <v>0.6</v>
      </c>
      <c r="L38" s="97" t="s">
        <v>116</v>
      </c>
      <c r="M38" s="79"/>
      <c r="N38" s="113">
        <f>+J38*K38+J39*K39</f>
        <v>1</v>
      </c>
      <c r="O38" s="106">
        <f>+(N38-1)/2</f>
        <v>0</v>
      </c>
      <c r="P38" s="157">
        <f>+AVERAGE(O38:O45)</f>
        <v>-3.7007434154171883E-17</v>
      </c>
      <c r="Q38" s="160" t="s">
        <v>227</v>
      </c>
      <c r="R38" s="3" t="s">
        <v>228</v>
      </c>
    </row>
    <row r="39" spans="2:19" ht="75" x14ac:dyDescent="0.25">
      <c r="B39" s="141"/>
      <c r="C39" s="52">
        <v>21</v>
      </c>
      <c r="D39" s="112" t="s">
        <v>32</v>
      </c>
      <c r="E39" s="112"/>
      <c r="F39" s="31" t="s">
        <v>145</v>
      </c>
      <c r="G39" s="30" t="s">
        <v>10</v>
      </c>
      <c r="H39" s="94">
        <v>1</v>
      </c>
      <c r="I39" s="15">
        <v>1</v>
      </c>
      <c r="J39" s="15">
        <f t="shared" si="1"/>
        <v>1</v>
      </c>
      <c r="K39" s="15">
        <v>0.4</v>
      </c>
      <c r="L39" s="98" t="s">
        <v>74</v>
      </c>
      <c r="M39" s="79"/>
      <c r="N39" s="113"/>
      <c r="O39" s="106"/>
      <c r="P39" s="157"/>
      <c r="Q39" s="160"/>
      <c r="R39" s="3" t="s">
        <v>229</v>
      </c>
    </row>
    <row r="40" spans="2:19" ht="210" x14ac:dyDescent="0.25">
      <c r="B40" s="142" t="s">
        <v>33</v>
      </c>
      <c r="C40" s="53">
        <v>22</v>
      </c>
      <c r="D40" s="107" t="s">
        <v>34</v>
      </c>
      <c r="E40" s="108"/>
      <c r="F40" s="32" t="s">
        <v>54</v>
      </c>
      <c r="G40" s="32" t="s">
        <v>12</v>
      </c>
      <c r="H40" s="94">
        <v>1</v>
      </c>
      <c r="I40" s="15">
        <v>1</v>
      </c>
      <c r="J40" s="15">
        <f t="shared" si="1"/>
        <v>1</v>
      </c>
      <c r="K40" s="15">
        <v>0.6</v>
      </c>
      <c r="L40" s="98" t="s">
        <v>79</v>
      </c>
      <c r="M40" s="79"/>
      <c r="N40" s="113">
        <f>J40*K40+J41*K41+J42*K42</f>
        <v>0.99999999999999989</v>
      </c>
      <c r="O40" s="106">
        <f>+(N40-1)/2</f>
        <v>-5.5511151231257827E-17</v>
      </c>
      <c r="P40" s="157"/>
      <c r="Q40" s="160" t="s">
        <v>230</v>
      </c>
      <c r="R40" s="3" t="s">
        <v>231</v>
      </c>
    </row>
    <row r="41" spans="2:19" ht="75" x14ac:dyDescent="0.25">
      <c r="B41" s="142"/>
      <c r="C41" s="54">
        <v>23</v>
      </c>
      <c r="D41" s="109" t="s">
        <v>24</v>
      </c>
      <c r="E41" s="110"/>
      <c r="F41" s="32" t="s">
        <v>147</v>
      </c>
      <c r="G41" s="32" t="s">
        <v>10</v>
      </c>
      <c r="H41" s="94">
        <v>1</v>
      </c>
      <c r="I41" s="15">
        <v>1</v>
      </c>
      <c r="J41" s="15">
        <f t="shared" si="1"/>
        <v>1</v>
      </c>
      <c r="K41" s="15">
        <v>0.3</v>
      </c>
      <c r="L41" s="98" t="s">
        <v>75</v>
      </c>
      <c r="M41" s="79"/>
      <c r="N41" s="113"/>
      <c r="O41" s="106"/>
      <c r="P41" s="157"/>
      <c r="Q41" s="160"/>
      <c r="R41" s="3" t="s">
        <v>232</v>
      </c>
    </row>
    <row r="42" spans="2:19" ht="105" x14ac:dyDescent="0.25">
      <c r="B42" s="142"/>
      <c r="C42" s="54">
        <v>24</v>
      </c>
      <c r="D42" s="109" t="s">
        <v>25</v>
      </c>
      <c r="E42" s="110"/>
      <c r="F42" s="32" t="s">
        <v>47</v>
      </c>
      <c r="G42" s="32" t="s">
        <v>12</v>
      </c>
      <c r="H42" s="94">
        <v>1</v>
      </c>
      <c r="I42" s="15">
        <v>1</v>
      </c>
      <c r="J42" s="15">
        <f t="shared" si="1"/>
        <v>1</v>
      </c>
      <c r="K42" s="15">
        <v>0.1</v>
      </c>
      <c r="L42" s="98" t="s">
        <v>68</v>
      </c>
      <c r="M42" s="79"/>
      <c r="N42" s="113"/>
      <c r="O42" s="106"/>
      <c r="P42" s="157"/>
      <c r="Q42" s="160"/>
      <c r="R42" s="3" t="s">
        <v>233</v>
      </c>
    </row>
    <row r="43" spans="2:19" ht="135" x14ac:dyDescent="0.25">
      <c r="B43" s="143" t="s">
        <v>35</v>
      </c>
      <c r="C43" s="55">
        <v>25</v>
      </c>
      <c r="D43" s="111" t="s">
        <v>36</v>
      </c>
      <c r="E43" s="111"/>
      <c r="F43" s="33" t="s">
        <v>55</v>
      </c>
      <c r="G43" s="33" t="s">
        <v>12</v>
      </c>
      <c r="H43" s="94">
        <v>1</v>
      </c>
      <c r="I43" s="15">
        <v>1</v>
      </c>
      <c r="J43" s="15">
        <f t="shared" si="1"/>
        <v>1</v>
      </c>
      <c r="K43" s="15">
        <v>0.6</v>
      </c>
      <c r="L43" s="98" t="s">
        <v>80</v>
      </c>
      <c r="M43" s="79"/>
      <c r="N43" s="113">
        <f>J43*K43+J44*K44+J45*K45</f>
        <v>0.99999999999999989</v>
      </c>
      <c r="O43" s="106">
        <f>+(N43-1)/2</f>
        <v>-5.5511151231257827E-17</v>
      </c>
      <c r="P43" s="157"/>
      <c r="Q43" s="162" t="s">
        <v>234</v>
      </c>
      <c r="R43" s="3" t="s">
        <v>235</v>
      </c>
    </row>
    <row r="44" spans="2:19" ht="90" x14ac:dyDescent="0.25">
      <c r="B44" s="143"/>
      <c r="C44" s="55">
        <v>26</v>
      </c>
      <c r="D44" s="111" t="s">
        <v>24</v>
      </c>
      <c r="E44" s="111"/>
      <c r="F44" s="33" t="s">
        <v>148</v>
      </c>
      <c r="G44" s="33" t="s">
        <v>10</v>
      </c>
      <c r="H44" s="94">
        <v>1</v>
      </c>
      <c r="I44" s="15">
        <v>1</v>
      </c>
      <c r="J44" s="15">
        <f t="shared" si="1"/>
        <v>1</v>
      </c>
      <c r="K44" s="15">
        <v>0.3</v>
      </c>
      <c r="L44" s="98" t="s">
        <v>75</v>
      </c>
      <c r="M44" s="79"/>
      <c r="N44" s="113"/>
      <c r="O44" s="106"/>
      <c r="P44" s="157"/>
      <c r="Q44" s="162"/>
      <c r="R44" s="3" t="s">
        <v>236</v>
      </c>
    </row>
    <row r="45" spans="2:19" ht="105" x14ac:dyDescent="0.25">
      <c r="B45" s="143"/>
      <c r="C45" s="55">
        <v>27</v>
      </c>
      <c r="D45" s="111" t="s">
        <v>25</v>
      </c>
      <c r="E45" s="111"/>
      <c r="F45" s="33" t="s">
        <v>48</v>
      </c>
      <c r="G45" s="33" t="s">
        <v>12</v>
      </c>
      <c r="H45" s="94">
        <v>1</v>
      </c>
      <c r="I45" s="15">
        <v>1</v>
      </c>
      <c r="J45" s="15">
        <f t="shared" si="1"/>
        <v>1</v>
      </c>
      <c r="K45" s="15">
        <v>0.1</v>
      </c>
      <c r="L45" s="98" t="s">
        <v>68</v>
      </c>
      <c r="M45" s="79"/>
      <c r="N45" s="113"/>
      <c r="O45" s="106"/>
      <c r="P45" s="157"/>
      <c r="Q45" s="162"/>
      <c r="R45" s="3" t="s">
        <v>237</v>
      </c>
    </row>
    <row r="46" spans="2:19" x14ac:dyDescent="0.25">
      <c r="R46" s="1"/>
    </row>
    <row r="47" spans="2:19" x14ac:dyDescent="0.25">
      <c r="E47"/>
      <c r="F47" s="35"/>
      <c r="G47" s="35"/>
      <c r="H47" s="35"/>
      <c r="M47" s="9"/>
      <c r="N47" s="6"/>
      <c r="O47" s="1"/>
      <c r="P47" s="1"/>
      <c r="Q47" s="1"/>
      <c r="R47" s="1"/>
      <c r="S47" s="1"/>
    </row>
    <row r="48" spans="2:19" x14ac:dyDescent="0.25">
      <c r="E48" s="14"/>
      <c r="H48" s="7"/>
      <c r="I48" s="7"/>
      <c r="J48" s="7"/>
      <c r="K48" s="7"/>
      <c r="L48" s="7"/>
      <c r="M48" s="7"/>
      <c r="N48" s="7"/>
      <c r="O48" s="7"/>
      <c r="P48" s="7"/>
      <c r="Q48" s="7"/>
      <c r="R48" s="5"/>
    </row>
    <row r="50" spans="2:6" x14ac:dyDescent="0.25">
      <c r="D50" s="1"/>
      <c r="E50" s="1"/>
    </row>
    <row r="51" spans="2:6" x14ac:dyDescent="0.25">
      <c r="B51" s="38"/>
      <c r="C51" s="38"/>
      <c r="D51" s="1"/>
      <c r="E51" s="1"/>
    </row>
    <row r="52" spans="2:6" x14ac:dyDescent="0.25">
      <c r="B52" s="39"/>
      <c r="C52" s="39"/>
      <c r="D52" s="1"/>
      <c r="E52" s="1"/>
    </row>
    <row r="53" spans="2:6" x14ac:dyDescent="0.25">
      <c r="B53" s="39"/>
      <c r="C53" s="39"/>
    </row>
    <row r="54" spans="2:6" x14ac:dyDescent="0.25">
      <c r="B54" s="39"/>
      <c r="C54" s="39"/>
    </row>
    <row r="59" spans="2:6" x14ac:dyDescent="0.25">
      <c r="E59" s="7"/>
      <c r="F59" s="14"/>
    </row>
    <row r="60" spans="2:6" x14ac:dyDescent="0.25">
      <c r="E60" s="7"/>
      <c r="F60" s="14"/>
    </row>
    <row r="61" spans="2:6" x14ac:dyDescent="0.25">
      <c r="E61" s="7"/>
      <c r="F61" s="14"/>
    </row>
  </sheetData>
  <protectedRanges>
    <protectedRange sqref="M17:M20 M22 M25 M27:M30 M32:M37 M40:M45" name="Verificación"/>
    <protectedRange sqref="H14:H45" name="Cumplimiento"/>
    <protectedRange sqref="M14" name="Verificación_1"/>
    <protectedRange sqref="M15" name="Verificación_2"/>
    <protectedRange sqref="M16" name="Verificación_3"/>
    <protectedRange sqref="M23:M24" name="Verificación_4"/>
    <protectedRange sqref="M26" name="Verificación_6"/>
    <protectedRange sqref="M31" name="Verificación_7"/>
    <protectedRange sqref="M38" name="Verificación_8"/>
    <protectedRange sqref="M39" name="Verificación_9"/>
  </protectedRanges>
  <autoFilter ref="B13:O45" xr:uid="{00000000-0009-0000-0000-000000000000}">
    <filterColumn colId="2" showButton="0"/>
  </autoFilter>
  <mergeCells count="83">
    <mergeCell ref="R23:R24"/>
    <mergeCell ref="R25:R26"/>
    <mergeCell ref="P38:P45"/>
    <mergeCell ref="P23:P37"/>
    <mergeCell ref="P14:P16"/>
    <mergeCell ref="P17:P22"/>
    <mergeCell ref="Q14:Q16"/>
    <mergeCell ref="Q17:Q22"/>
    <mergeCell ref="Q23:Q30"/>
    <mergeCell ref="Q31:Q34"/>
    <mergeCell ref="Q35:Q37"/>
    <mergeCell ref="Q38:Q39"/>
    <mergeCell ref="Q40:Q42"/>
    <mergeCell ref="Q43:Q45"/>
    <mergeCell ref="N14:N16"/>
    <mergeCell ref="J17:J18"/>
    <mergeCell ref="J19:J20"/>
    <mergeCell ref="K17:K18"/>
    <mergeCell ref="K19:K20"/>
    <mergeCell ref="K25:K26"/>
    <mergeCell ref="K23:K24"/>
    <mergeCell ref="J23:J24"/>
    <mergeCell ref="B23:B37"/>
    <mergeCell ref="N17:N22"/>
    <mergeCell ref="N31:N34"/>
    <mergeCell ref="D34:E34"/>
    <mergeCell ref="J32:J33"/>
    <mergeCell ref="K32:K33"/>
    <mergeCell ref="N23:N30"/>
    <mergeCell ref="D28:E28"/>
    <mergeCell ref="D31:E31"/>
    <mergeCell ref="C32:C33"/>
    <mergeCell ref="C23:C24"/>
    <mergeCell ref="C25:C26"/>
    <mergeCell ref="D32:D33"/>
    <mergeCell ref="B38:B39"/>
    <mergeCell ref="B40:B42"/>
    <mergeCell ref="B43:B45"/>
    <mergeCell ref="D43:E43"/>
    <mergeCell ref="D44:E44"/>
    <mergeCell ref="A1:A4"/>
    <mergeCell ref="D27:E27"/>
    <mergeCell ref="D17:D18"/>
    <mergeCell ref="D19:D20"/>
    <mergeCell ref="B17:B22"/>
    <mergeCell ref="D25:D26"/>
    <mergeCell ref="B14:B16"/>
    <mergeCell ref="D21:E21"/>
    <mergeCell ref="D13:E13"/>
    <mergeCell ref="B1:M2"/>
    <mergeCell ref="B3:M4"/>
    <mergeCell ref="C17:C18"/>
    <mergeCell ref="C19:C20"/>
    <mergeCell ref="M23:M24"/>
    <mergeCell ref="D23:D24"/>
    <mergeCell ref="J25:J26"/>
    <mergeCell ref="O40:O42"/>
    <mergeCell ref="O43:O45"/>
    <mergeCell ref="O35:O37"/>
    <mergeCell ref="D40:E40"/>
    <mergeCell ref="D41:E41"/>
    <mergeCell ref="D42:E42"/>
    <mergeCell ref="D45:E45"/>
    <mergeCell ref="D39:E39"/>
    <mergeCell ref="N43:N45"/>
    <mergeCell ref="D35:E35"/>
    <mergeCell ref="D36:E36"/>
    <mergeCell ref="D37:E37"/>
    <mergeCell ref="D38:E38"/>
    <mergeCell ref="N35:N37"/>
    <mergeCell ref="N40:N42"/>
    <mergeCell ref="N38:N39"/>
    <mergeCell ref="O14:O16"/>
    <mergeCell ref="O17:O22"/>
    <mergeCell ref="O23:O30"/>
    <mergeCell ref="O31:O34"/>
    <mergeCell ref="O38:O39"/>
    <mergeCell ref="D14:E14"/>
    <mergeCell ref="D15:E15"/>
    <mergeCell ref="D16:E16"/>
    <mergeCell ref="D22:E22"/>
    <mergeCell ref="D30:E30"/>
    <mergeCell ref="D29:E29"/>
  </mergeCells>
  <conditionalFormatting sqref="N14:N45">
    <cfRule type="colorScale" priority="3">
      <colorScale>
        <cfvo type="num" val="1"/>
        <cfvo type="num" val="2"/>
        <cfvo type="num" val="3"/>
        <color rgb="FFF8696B"/>
        <color rgb="FFFFEB84"/>
        <color rgb="FF63BE7B"/>
      </colorScale>
    </cfRule>
  </conditionalFormatting>
  <conditionalFormatting sqref="O39:O45 O38:P38 O14:P14 O24:O37 O17:P17 O15:O16 O23:P23 O18:O22">
    <cfRule type="iconSet" priority="72">
      <iconSet iconSet="3Symbols2">
        <cfvo type="percent" val="0"/>
        <cfvo type="num" val="0.5"/>
        <cfvo type="num" val="0.75"/>
      </iconSet>
    </cfRule>
  </conditionalFormatting>
  <conditionalFormatting sqref="Q14:Q45">
    <cfRule type="iconSet" priority="1">
      <iconSet iconSet="3Symbols2">
        <cfvo type="percent" val="0"/>
        <cfvo type="num" val="0.5"/>
        <cfvo type="num" val="0.75"/>
      </iconSet>
    </cfRule>
  </conditionalFormatting>
  <pageMargins left="0.7" right="0.7" top="0.75" bottom="0.75" header="0.3" footer="0.3"/>
  <pageSetup paperSize="9" scale="94" orientation="portrait" r:id="rId1"/>
  <rowBreaks count="1" manualBreakCount="1">
    <brk id="24"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4"/>
  <sheetViews>
    <sheetView showGridLines="0" view="pageBreakPreview" zoomScale="80" zoomScaleNormal="70" zoomScaleSheetLayoutView="80" workbookViewId="0">
      <selection activeCell="J14" sqref="J14"/>
    </sheetView>
  </sheetViews>
  <sheetFormatPr baseColWidth="10" defaultRowHeight="15" x14ac:dyDescent="0.25"/>
  <cols>
    <col min="2" max="2" width="46.7109375" bestFit="1" customWidth="1"/>
    <col min="3" max="3" width="17.5703125" customWidth="1"/>
    <col min="7" max="7" width="23.7109375" bestFit="1" customWidth="1"/>
    <col min="8" max="9" width="20.5703125" bestFit="1" customWidth="1"/>
    <col min="10" max="10" width="21.7109375" customWidth="1"/>
    <col min="11" max="11" width="27.42578125" bestFit="1" customWidth="1"/>
    <col min="13" max="13" width="16.7109375" customWidth="1"/>
  </cols>
  <sheetData>
    <row r="1" spans="1:13" s="1" customFormat="1" x14ac:dyDescent="0.25">
      <c r="A1" s="117"/>
      <c r="B1" s="163" t="s">
        <v>42</v>
      </c>
      <c r="C1" s="163"/>
      <c r="D1" s="163"/>
      <c r="E1" s="163"/>
      <c r="F1" s="163"/>
      <c r="G1" s="163"/>
      <c r="H1" s="163"/>
      <c r="I1" s="163"/>
      <c r="J1" s="163"/>
      <c r="K1" s="163"/>
      <c r="L1" s="163"/>
      <c r="M1" s="8" t="s">
        <v>0</v>
      </c>
    </row>
    <row r="2" spans="1:13" s="1" customFormat="1" x14ac:dyDescent="0.25">
      <c r="A2" s="117"/>
      <c r="B2" s="163"/>
      <c r="C2" s="163"/>
      <c r="D2" s="163"/>
      <c r="E2" s="163"/>
      <c r="F2" s="163"/>
      <c r="G2" s="163"/>
      <c r="H2" s="163"/>
      <c r="I2" s="163"/>
      <c r="J2" s="163"/>
      <c r="K2" s="163"/>
      <c r="L2" s="163"/>
      <c r="M2" s="11" t="s">
        <v>13</v>
      </c>
    </row>
    <row r="3" spans="1:13" s="1" customFormat="1" x14ac:dyDescent="0.25">
      <c r="A3" s="117"/>
      <c r="B3" s="164" t="s">
        <v>94</v>
      </c>
      <c r="C3" s="164"/>
      <c r="D3" s="164"/>
      <c r="E3" s="164"/>
      <c r="F3" s="164"/>
      <c r="G3" s="164"/>
      <c r="H3" s="164"/>
      <c r="I3" s="164"/>
      <c r="J3" s="164"/>
      <c r="K3" s="164"/>
      <c r="L3" s="164"/>
      <c r="M3" s="8" t="s">
        <v>1</v>
      </c>
    </row>
    <row r="4" spans="1:13" s="1" customFormat="1" x14ac:dyDescent="0.25">
      <c r="A4" s="117"/>
      <c r="B4" s="164"/>
      <c r="C4" s="164"/>
      <c r="D4" s="164"/>
      <c r="E4" s="164"/>
      <c r="F4" s="164"/>
      <c r="G4" s="164"/>
      <c r="H4" s="164"/>
      <c r="I4" s="164"/>
      <c r="J4" s="164"/>
      <c r="K4" s="164"/>
      <c r="L4" s="164"/>
      <c r="M4" s="12">
        <f ca="1">TODAY()</f>
        <v>44091</v>
      </c>
    </row>
    <row r="6" spans="1:13" x14ac:dyDescent="0.25">
      <c r="B6" s="37"/>
      <c r="C6" s="37"/>
    </row>
    <row r="7" spans="1:13" ht="18.75" x14ac:dyDescent="0.25">
      <c r="B7" s="68" t="s">
        <v>95</v>
      </c>
      <c r="C7" s="67">
        <f>(AVERAGE('ANÁLISIS DE BRECHAS'!N14:N45)-1)/2</f>
        <v>0</v>
      </c>
    </row>
    <row r="9" spans="1:13" x14ac:dyDescent="0.25">
      <c r="G9" s="37"/>
      <c r="H9" s="37"/>
      <c r="I9" s="37"/>
      <c r="J9" s="37"/>
      <c r="K9" s="37"/>
      <c r="L9" s="37"/>
    </row>
    <row r="10" spans="1:13" x14ac:dyDescent="0.25">
      <c r="B10" s="165" t="s">
        <v>15</v>
      </c>
      <c r="C10" s="165"/>
      <c r="G10" s="166" t="s">
        <v>14</v>
      </c>
      <c r="H10" s="166"/>
      <c r="I10" s="166"/>
      <c r="J10" s="166"/>
      <c r="K10" s="37"/>
      <c r="L10" s="37"/>
    </row>
    <row r="11" spans="1:13" ht="15.75" x14ac:dyDescent="0.25">
      <c r="B11" s="4" t="s">
        <v>56</v>
      </c>
      <c r="C11" s="66">
        <f>'ANÁLISIS DE BRECHAS'!O14</f>
        <v>0</v>
      </c>
      <c r="G11" s="63"/>
      <c r="H11" s="69" t="s">
        <v>98</v>
      </c>
      <c r="I11" s="69" t="s">
        <v>97</v>
      </c>
      <c r="J11" s="69" t="s">
        <v>113</v>
      </c>
      <c r="K11" s="37"/>
      <c r="L11" s="37"/>
      <c r="M11" s="37"/>
    </row>
    <row r="12" spans="1:13" ht="15.75" x14ac:dyDescent="0.25">
      <c r="B12" s="4" t="s">
        <v>86</v>
      </c>
      <c r="C12" s="66">
        <f>'ANÁLISIS DE BRECHAS'!O17</f>
        <v>-5.5511151231257827E-17</v>
      </c>
      <c r="G12" s="70" t="str">
        <f>Hoja4!A2</f>
        <v>Capacidad Organizacional</v>
      </c>
      <c r="H12" s="36">
        <f>IFERROR(COUNTIFS('ANÁLISIS DE BRECHAS'!$H$14:$H$45,"&lt;3",'ANÁLISIS DE BRECHAS'!$G$14:$G$45,G12),"Sin brecha")</f>
        <v>6</v>
      </c>
      <c r="I12" s="64">
        <f>H12/SUM($H$12:$H$14)</f>
        <v>0.1875</v>
      </c>
      <c r="J12" s="65">
        <f>H12/COUNTIF('ANÁLISIS DE BRECHAS'!$G$14:$G$45,RESULTADOS!G12)</f>
        <v>1</v>
      </c>
      <c r="K12" s="81"/>
      <c r="L12" s="81"/>
      <c r="M12" s="81"/>
    </row>
    <row r="13" spans="1:13" ht="15.75" x14ac:dyDescent="0.25">
      <c r="B13" s="4" t="s">
        <v>22</v>
      </c>
      <c r="C13" s="66">
        <f>'ANÁLISIS DE BRECHAS'!O23</f>
        <v>0</v>
      </c>
      <c r="G13" s="70" t="str">
        <f>Hoja4!A3</f>
        <v>Capacidad RR/HH</v>
      </c>
      <c r="H13" s="36">
        <f>IFERROR(COUNTIFS('ANÁLISIS DE BRECHAS'!$H$14:$H$45,"&lt;3",'ANÁLISIS DE BRECHAS'!$G$14:$G$45,G13),"Sin brecha")</f>
        <v>5</v>
      </c>
      <c r="I13" s="64">
        <f>H13/SUM($H$12:$H$14)</f>
        <v>0.15625</v>
      </c>
      <c r="J13" s="65">
        <f>H13/COUNTIF('ANÁLISIS DE BRECHAS'!$G$14:$G$45,RESULTADOS!G13)</f>
        <v>1</v>
      </c>
      <c r="K13" s="81"/>
      <c r="L13" s="81"/>
      <c r="M13" s="81"/>
    </row>
    <row r="14" spans="1:13" ht="15.75" x14ac:dyDescent="0.25">
      <c r="B14" s="4" t="s">
        <v>182</v>
      </c>
      <c r="C14" s="66">
        <f>'ANÁLISIS DE BRECHAS'!O31</f>
        <v>0</v>
      </c>
      <c r="G14" s="70" t="str">
        <f>Hoja4!A4</f>
        <v>Elementos Técnicos</v>
      </c>
      <c r="H14" s="36">
        <f>IFERROR(COUNTIFS('ANÁLISIS DE BRECHAS'!$H$14:$H$45,"&lt;3",'ANÁLISIS DE BRECHAS'!$G$14:$G$45,G14),"Sin brecha")</f>
        <v>21</v>
      </c>
      <c r="I14" s="64">
        <f>H14/SUM($H$12:$H$14)</f>
        <v>0.65625</v>
      </c>
      <c r="J14" s="65">
        <f>H14/COUNTIF('ANÁLISIS DE BRECHAS'!$G$14:$G$45,RESULTADOS!G14)</f>
        <v>1</v>
      </c>
      <c r="K14" s="81"/>
      <c r="L14" s="81"/>
      <c r="M14" s="81"/>
    </row>
    <row r="15" spans="1:13" ht="15.75" x14ac:dyDescent="0.25">
      <c r="B15" s="4" t="s">
        <v>29</v>
      </c>
      <c r="C15" s="66">
        <f>'ANÁLISIS DE BRECHAS'!O35</f>
        <v>0</v>
      </c>
      <c r="G15" s="37"/>
      <c r="H15" s="37"/>
      <c r="I15" s="37"/>
      <c r="J15" s="37"/>
      <c r="K15" s="37"/>
      <c r="L15" s="37"/>
    </row>
    <row r="16" spans="1:13" ht="15.75" x14ac:dyDescent="0.25">
      <c r="B16" s="4" t="s">
        <v>5</v>
      </c>
      <c r="C16" s="66">
        <f>'ANÁLISIS DE BRECHAS'!O38</f>
        <v>0</v>
      </c>
    </row>
    <row r="17" spans="2:3" ht="15.75" x14ac:dyDescent="0.25">
      <c r="B17" s="4" t="s">
        <v>33</v>
      </c>
      <c r="C17" s="66">
        <f>'ANÁLISIS DE BRECHAS'!O40</f>
        <v>-5.5511151231257827E-17</v>
      </c>
    </row>
    <row r="18" spans="2:3" ht="15.75" x14ac:dyDescent="0.25">
      <c r="B18" s="4" t="s">
        <v>96</v>
      </c>
      <c r="C18" s="66">
        <f>'ANÁLISIS DE BRECHAS'!O43</f>
        <v>-5.5511151231257827E-17</v>
      </c>
    </row>
    <row r="22" spans="2:3" ht="15" customHeight="1" x14ac:dyDescent="0.25"/>
    <row r="23" spans="2:3" ht="15" customHeight="1" x14ac:dyDescent="0.25"/>
    <row r="24" spans="2:3" ht="15" customHeight="1" x14ac:dyDescent="0.25"/>
  </sheetData>
  <mergeCells count="5">
    <mergeCell ref="A1:A4"/>
    <mergeCell ref="B1:L2"/>
    <mergeCell ref="B3:L4"/>
    <mergeCell ref="B10:C10"/>
    <mergeCell ref="G10:J10"/>
  </mergeCells>
  <conditionalFormatting sqref="C7">
    <cfRule type="iconSet" priority="2">
      <iconSet iconSet="3Symbols">
        <cfvo type="percent" val="0"/>
        <cfvo type="num" val="0.4"/>
        <cfvo type="num" val="0.6"/>
      </iconSet>
    </cfRule>
  </conditionalFormatting>
  <conditionalFormatting sqref="C11:C18">
    <cfRule type="iconSet" priority="1">
      <iconSet iconSet="3Symbols">
        <cfvo type="percent" val="0"/>
        <cfvo type="num" val="0.4"/>
        <cfvo type="num" val="0.6"/>
      </iconSet>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5"/>
  <sheetViews>
    <sheetView showGridLines="0" zoomScale="60" zoomScaleNormal="60" zoomScaleSheetLayoutView="85" workbookViewId="0">
      <selection activeCell="O13" sqref="O13"/>
    </sheetView>
  </sheetViews>
  <sheetFormatPr baseColWidth="10" defaultColWidth="11.42578125" defaultRowHeight="15" x14ac:dyDescent="0.25"/>
  <cols>
    <col min="1" max="1" width="11.42578125" style="1"/>
    <col min="2" max="2" width="25.42578125" style="1" customWidth="1"/>
    <col min="3" max="3" width="6" style="1" customWidth="1"/>
    <col min="4" max="4" width="26.7109375" style="5" customWidth="1"/>
    <col min="5" max="5" width="37.7109375" style="5" customWidth="1"/>
    <col min="6" max="6" width="80.42578125" style="5" hidden="1" customWidth="1"/>
    <col min="7" max="7" width="50.5703125" style="5" hidden="1" customWidth="1"/>
    <col min="8" max="8" width="134.85546875" style="5" customWidth="1"/>
    <col min="9" max="9" width="48.28515625" style="9" customWidth="1"/>
    <col min="10" max="16384" width="11.42578125" style="1"/>
  </cols>
  <sheetData>
    <row r="1" spans="1:9" x14ac:dyDescent="0.25">
      <c r="A1" s="117"/>
      <c r="B1" s="163" t="s">
        <v>42</v>
      </c>
      <c r="C1" s="163"/>
      <c r="D1" s="163"/>
      <c r="E1" s="163"/>
      <c r="F1" s="163"/>
      <c r="G1" s="163"/>
      <c r="H1" s="163"/>
      <c r="I1" s="163"/>
    </row>
    <row r="2" spans="1:9" x14ac:dyDescent="0.25">
      <c r="A2" s="117"/>
      <c r="B2" s="163"/>
      <c r="C2" s="163"/>
      <c r="D2" s="163"/>
      <c r="E2" s="163"/>
      <c r="F2" s="163"/>
      <c r="G2" s="163"/>
      <c r="H2" s="163"/>
      <c r="I2" s="163"/>
    </row>
    <row r="3" spans="1:9" x14ac:dyDescent="0.25">
      <c r="A3" s="117"/>
      <c r="B3" s="164" t="s">
        <v>18</v>
      </c>
      <c r="C3" s="164"/>
      <c r="D3" s="164"/>
      <c r="E3" s="164"/>
      <c r="F3" s="164"/>
      <c r="G3" s="164"/>
      <c r="H3" s="164"/>
      <c r="I3" s="164"/>
    </row>
    <row r="4" spans="1:9" x14ac:dyDescent="0.25">
      <c r="A4" s="117"/>
      <c r="B4" s="164"/>
      <c r="C4" s="164"/>
      <c r="D4" s="164"/>
      <c r="E4" s="164"/>
      <c r="F4" s="164"/>
      <c r="G4" s="164"/>
      <c r="H4" s="164"/>
      <c r="I4" s="164"/>
    </row>
    <row r="7" spans="1:9" s="60" customFormat="1" ht="31.5" x14ac:dyDescent="0.25">
      <c r="B7" s="58" t="s">
        <v>15</v>
      </c>
      <c r="C7" s="59" t="s">
        <v>99</v>
      </c>
      <c r="D7" s="177" t="s">
        <v>16</v>
      </c>
      <c r="E7" s="178"/>
      <c r="F7" s="19" t="s">
        <v>18</v>
      </c>
      <c r="G7" s="2" t="s">
        <v>58</v>
      </c>
      <c r="H7" s="58" t="s">
        <v>18</v>
      </c>
      <c r="I7" s="58" t="s">
        <v>57</v>
      </c>
    </row>
    <row r="8" spans="1:9" ht="45" x14ac:dyDescent="0.25">
      <c r="B8" s="179" t="s">
        <v>56</v>
      </c>
      <c r="C8" s="45">
        <v>1</v>
      </c>
      <c r="D8" s="100" t="s">
        <v>50</v>
      </c>
      <c r="E8" s="100"/>
      <c r="F8" s="3" t="s">
        <v>121</v>
      </c>
      <c r="G8" s="3" t="s">
        <v>123</v>
      </c>
      <c r="H8" s="40" t="str">
        <f>IF('ANÁLISIS DE BRECHAS'!H14&lt;3,'PLAN DE ACCIÓN'!F8,"N/A")</f>
        <v>Coordinar una reunión con la gerencia y/o jefatura correspondiente para definir los límites y el alcance de la instalación/proceso/área donde se aplicará la gestión de energía.</v>
      </c>
      <c r="I8" s="16" t="str">
        <f>IF('ANÁLISIS DE BRECHAS'!H14&lt;3,'PLAN DE ACCIÓN'!G8,"N/A")</f>
        <v>DOCUMENTO ALCANCE Y LIMÍTES DEL SGE</v>
      </c>
    </row>
    <row r="9" spans="1:9" ht="30" x14ac:dyDescent="0.25">
      <c r="B9" s="179"/>
      <c r="C9" s="45">
        <v>2</v>
      </c>
      <c r="D9" s="100" t="s">
        <v>51</v>
      </c>
      <c r="E9" s="100"/>
      <c r="F9" s="10" t="s">
        <v>171</v>
      </c>
      <c r="G9" s="10" t="s">
        <v>122</v>
      </c>
      <c r="H9" s="40" t="str">
        <f>IF('ANÁLISIS DE BRECHAS'!H15&lt;3,'PLAN DE ACCIÓN'!F9,"N/A")</f>
        <v>Realizar un pareto de consumos energéticos por áreas definidas dentro de los límites del SGE para identificar el 80 -20 y enfocar la gestión a las áreas significativas.</v>
      </c>
      <c r="I9" s="16" t="str">
        <f>IF('ANÁLISIS DE BRECHAS'!H15&lt;3,'PLAN DE ACCIÓN'!G9,"N/A")</f>
        <v>PLANILLA CARACTERIZACIÓN DEL SISTEMA DE GESTIÓN DE ENERGÍA</v>
      </c>
    </row>
    <row r="10" spans="1:9" ht="30" x14ac:dyDescent="0.25">
      <c r="B10" s="180"/>
      <c r="C10" s="46">
        <v>3</v>
      </c>
      <c r="D10" s="101" t="s">
        <v>92</v>
      </c>
      <c r="E10" s="101"/>
      <c r="F10" s="3" t="s">
        <v>172</v>
      </c>
      <c r="G10" s="3" t="str">
        <f>G9</f>
        <v>PLANILLA CARACTERIZACIÓN DEL SISTEMA DE GESTIÓN DE ENERGÍA</v>
      </c>
      <c r="H10" s="42" t="str">
        <f>IF('ANÁLISIS DE BRECHAS'!H16&lt;3,'PLAN DE ACCIÓN'!F10,"N/A")</f>
        <v>Identificar los principales energéticos utilizados en la instalación y generar un balance para determinar los principales.</v>
      </c>
      <c r="I10" s="43" t="str">
        <f>IF('ANÁLISIS DE BRECHAS'!H16&lt;3,'PLAN DE ACCIÓN'!G10,"N/A")</f>
        <v>PLANILLA CARACTERIZACIÓN DEL SISTEMA DE GESTIÓN DE ENERGÍA</v>
      </c>
    </row>
    <row r="11" spans="1:9" ht="30" x14ac:dyDescent="0.25">
      <c r="B11" s="176" t="s">
        <v>86</v>
      </c>
      <c r="C11" s="136">
        <v>4</v>
      </c>
      <c r="D11" s="118" t="s">
        <v>4</v>
      </c>
      <c r="E11" s="34" t="s">
        <v>45</v>
      </c>
      <c r="F11" s="10" t="s">
        <v>173</v>
      </c>
      <c r="G11" s="10" t="s">
        <v>124</v>
      </c>
      <c r="H11" s="40" t="str">
        <f>IF('ANÁLISIS DE BRECHAS'!H17&lt;3,'PLAN DE ACCIÓN'!F11,"N/A")</f>
        <v>Generar la política energética donde se establezcan los compromisos energéticos que adoptará la empresa, firmada por el gerente.</v>
      </c>
      <c r="I11" s="16" t="str">
        <f>IF('ANÁLISIS DE BRECHAS'!H17&lt;3,'PLAN DE ACCIÓN'!G11,"N/A")</f>
        <v>DOCUMENTOS POLÍTICA ENERGÉTICA</v>
      </c>
    </row>
    <row r="12" spans="1:9" ht="45" x14ac:dyDescent="0.25">
      <c r="B12" s="176"/>
      <c r="C12" s="137"/>
      <c r="D12" s="118"/>
      <c r="E12" s="34" t="s">
        <v>125</v>
      </c>
      <c r="F12" s="10" t="s">
        <v>126</v>
      </c>
      <c r="G12" s="10" t="s">
        <v>240</v>
      </c>
      <c r="H12" s="40" t="str">
        <f>IF('ANÁLISIS DE BRECHAS'!H18&lt;3,'PLAN DE ACCIÓN'!F12,"N/A")</f>
        <v>Difundir la Política Energética y las buenas prácticas de gestión de energía y política energética a todos los niveles de la organización a través de Talleres, reuniones ampliadas, murales videos u otros medios de difusión.</v>
      </c>
      <c r="I12" s="16" t="str">
        <f>IF('ANÁLISIS DE BRECHAS'!H18&lt;3,'PLAN DE ACCIÓN'!G12,"N/A")</f>
        <v>PRESENTACIÓN SGE Y EE</v>
      </c>
    </row>
    <row r="13" spans="1:9" ht="90" x14ac:dyDescent="0.25">
      <c r="B13" s="176"/>
      <c r="C13" s="136">
        <v>5</v>
      </c>
      <c r="D13" s="118" t="s">
        <v>19</v>
      </c>
      <c r="E13" s="34" t="s">
        <v>46</v>
      </c>
      <c r="F13" s="10" t="s">
        <v>170</v>
      </c>
      <c r="G13" s="10" t="s">
        <v>152</v>
      </c>
      <c r="H13" s="40" t="str">
        <f>IF('ANÁLISIS DE BRECHAS'!H19&lt;3,'PLAN DE ACCIÓN'!F13,"N/A")</f>
        <v>La instalación debe designar una contraparte encargada (equipo, personal u otro) que sea capaz de hacerse cargo de los temas de eficiencia energética de la organización. Deberá estar involucrada en la implementación, mantenimiento y la mejora del SGE y los roles y responsabilidades deberan esteblecerse con claridad. Para ello se debe planificar una reunión con la gerencia o jefatura correspondiente con el objetivo de formalizar la designación del personal encargado a la eficiencia energética.</v>
      </c>
      <c r="I13" s="16" t="str">
        <f>IF('ANÁLISIS DE BRECHAS'!H19&lt;3,'PLAN DE ACCIÓN'!G13,"N/A")</f>
        <v>DOCUMENTO DESIGNACIÓN DE REPRESENTANTE DE EFICIENCIA ENERGÉTICA</v>
      </c>
    </row>
    <row r="14" spans="1:9" ht="60" x14ac:dyDescent="0.25">
      <c r="B14" s="176"/>
      <c r="C14" s="137"/>
      <c r="D14" s="118"/>
      <c r="E14" s="34" t="s">
        <v>3</v>
      </c>
      <c r="F14" s="10" t="s">
        <v>127</v>
      </c>
      <c r="G14" s="16" t="s">
        <v>243</v>
      </c>
      <c r="H14" s="40" t="str">
        <f>IF('ANÁLISIS DE BRECHAS'!H20&lt;3,'PLAN DE ACCIÓN'!F14,"N/A")</f>
        <v>Capacitar al personal responsable de EE en temas relacionados.</v>
      </c>
      <c r="I14" s="16" t="str">
        <f>IF('ANÁLISIS DE BRECHAS'!H20&lt;3,'PLAN DE ACCIÓN'!G14,"N/A")</f>
        <v>CURSO INTRODUCCIÓN A LOS SISTEMAS DE GESTIÓN DE ENERGÍA Y GESTOR ENERGÉTICO
RECOMENDACIÓN CURSOS Agencia Sostenibilidad Energética (https://capacitacionenergetica.cl/)</v>
      </c>
    </row>
    <row r="15" spans="1:9" ht="45" x14ac:dyDescent="0.25">
      <c r="B15" s="176"/>
      <c r="C15" s="56">
        <v>6</v>
      </c>
      <c r="D15" s="102" t="s">
        <v>28</v>
      </c>
      <c r="E15" s="103"/>
      <c r="F15" s="10" t="s">
        <v>128</v>
      </c>
      <c r="G15" s="17" t="s">
        <v>153</v>
      </c>
      <c r="H15" s="41" t="str">
        <f>IF('ANÁLISIS DE BRECHAS'!H21&lt;3,'PLAN DE ACCIÓN'!F15,"N/A")</f>
        <v>Incorporar a las actividades de la gerencia/jefatura correspondiente, una reunión anual para revisar el funcionamiento y los resultados del SGE, asi como lo las mejoras que podrían implementarse</v>
      </c>
      <c r="I15" s="17" t="str">
        <f>IF('ANÁLISIS DE BRECHAS'!H21&lt;3,'PLAN DE ACCIÓN'!G15,"N/A")</f>
        <v>DOCUMENTO REVISIÓN DEL SGE POR LA GERENCIA</v>
      </c>
    </row>
    <row r="16" spans="1:9" ht="60" x14ac:dyDescent="0.25">
      <c r="B16" s="176"/>
      <c r="C16" s="57">
        <v>7</v>
      </c>
      <c r="D16" s="102" t="s">
        <v>20</v>
      </c>
      <c r="E16" s="103"/>
      <c r="F16" s="10" t="s">
        <v>183</v>
      </c>
      <c r="G16" s="84" t="s">
        <v>151</v>
      </c>
      <c r="H16" s="40" t="str">
        <f>IF('ANÁLISIS DE BRECHAS'!H22&lt;3,'PLAN DE ACCIÓN'!F16,"N/A")</f>
        <v>La gerencia de la organización debe comprometer los recursos financieros necesarios para el correcto funcionamiento del SGE. Esto implica capacitaciones para el personal encargado,designar una vía formal para solicitar presupuesto para proyectos de EE en caso de que no se puede disponer de un centro de costos, entre otros</v>
      </c>
      <c r="I16" s="22" t="str">
        <f>IF('ANÁLISIS DE BRECHAS'!H22&lt;3,'PLAN DE ACCIÓN'!G16,"N/A")</f>
        <v>ACTA COMPROMISO DE RECURSOS PARA EFICIENCIA ENERGÉTICA 
PLANILLA SOLICITUD DE RECURSOS PARA EFICIENCIA ENERGÉTICA</v>
      </c>
    </row>
    <row r="17" spans="2:9" ht="52.5" customHeight="1" x14ac:dyDescent="0.25">
      <c r="B17" s="173" t="s">
        <v>22</v>
      </c>
      <c r="C17" s="152">
        <v>8</v>
      </c>
      <c r="D17" s="120" t="s">
        <v>23</v>
      </c>
      <c r="E17" s="26" t="s">
        <v>53</v>
      </c>
      <c r="F17" s="84" t="s">
        <v>189</v>
      </c>
      <c r="G17" s="84" t="s">
        <v>164</v>
      </c>
      <c r="H17" s="41" t="str">
        <f>IF('ANÁLISIS DE BRECHAS'!H23&lt;3,'PLAN DE ACCIÓN'!F17,"N/A")</f>
        <v>Solicitar facturación eléctrica a la compañía distribuidora y/o registro de energía utilizada. Si son registros propios, solicitar los registros digitalizados al encargado o generar planilla. Utilizar herramienta</v>
      </c>
      <c r="I17" s="85" t="str">
        <f>IF('ANÁLISIS DE BRECHAS'!H23&lt;3,'PLAN DE ACCIÓN'!G17,"N/A")</f>
        <v>PLANILLA DE LÍNEA BASE Y KPIs ENERGÉTICOS</v>
      </c>
    </row>
    <row r="18" spans="2:9" ht="75" x14ac:dyDescent="0.25">
      <c r="B18" s="174"/>
      <c r="C18" s="152"/>
      <c r="D18" s="120"/>
      <c r="E18" s="26" t="s">
        <v>26</v>
      </c>
      <c r="F18" s="3" t="s">
        <v>190</v>
      </c>
      <c r="G18" s="3" t="s">
        <v>154</v>
      </c>
      <c r="H18" s="40" t="str">
        <f>IF('ANÁLISIS DE BRECHAS'!H24&lt;3,'PLAN DE ACCIÓN'!F18,"N/A")</f>
        <v>Realizar o solicitar un análisis a un especialista para determinar la cantidad y las características de los equipos de medición para validar su ubicación y su correcto uso dentro de la instalación. Además, es importante análizar, si corresponde, la instalación de centrales de medida para los equipos ya existentes y verificar sus protocolos de comunicación.</v>
      </c>
      <c r="I18" s="10" t="str">
        <f>IF('ANÁLISIS DE BRECHAS'!H24&lt;3,'PLAN DE ACCIÓN'!G18,"N/A")</f>
        <v>DOCUMENTO RECOMENDACIÓN DE EQUIPOS DE MEDICIÓN DE ENERGÍA</v>
      </c>
    </row>
    <row r="19" spans="2:9" ht="45" x14ac:dyDescent="0.25">
      <c r="B19" s="174"/>
      <c r="C19" s="152">
        <v>9</v>
      </c>
      <c r="D19" s="120" t="s">
        <v>156</v>
      </c>
      <c r="E19" s="26" t="s">
        <v>53</v>
      </c>
      <c r="F19" s="10" t="s">
        <v>158</v>
      </c>
      <c r="G19" s="3" t="str">
        <f>G17</f>
        <v>PLANILLA DE LÍNEA BASE Y KPIs ENERGÉTICOS</v>
      </c>
      <c r="H19" s="40" t="str">
        <f>IF('ANÁLISIS DE BRECHAS'!H25&lt;3,'PLAN DE ACCIÓN'!F19,"N/A")</f>
        <v>Registrar variables de procesos que impacten a las áreas de alto consumo energético, principalmente variables de procesos u otras como caudales de agua, reactivos, temperatura, presión etc. Utilizar herramienta</v>
      </c>
      <c r="I19" s="10" t="str">
        <f>IF('ANÁLISIS DE BRECHAS'!H25&lt;3,'PLAN DE ACCIÓN'!G19,"N/A")</f>
        <v>PLANILLA DE LÍNEA BASE Y KPIs ENERGÉTICOS</v>
      </c>
    </row>
    <row r="20" spans="2:9" ht="45" x14ac:dyDescent="0.25">
      <c r="B20" s="174"/>
      <c r="C20" s="152"/>
      <c r="D20" s="120"/>
      <c r="E20" s="26" t="s">
        <v>41</v>
      </c>
      <c r="F20" s="3" t="s">
        <v>155</v>
      </c>
      <c r="G20" s="3" t="s">
        <v>159</v>
      </c>
      <c r="H20" s="40" t="str">
        <f>IF('ANÁLISIS DE BRECHAS'!H26&lt;3,'PLAN DE ACCIÓN'!F20,"N/A")</f>
        <v>Realizar o solicitar un análisis a un especialista para determinar la cantidad y las características de la instrumentación en terreno para validar su ubicación y su correcto uso dentro de la instalación</v>
      </c>
      <c r="I20" s="10" t="str">
        <f>IF('ANÁLISIS DE BRECHAS'!H26&lt;3,'PLAN DE ACCIÓN'!G20,"N/A")</f>
        <v>DOCUMENTO RECOMENDACIÓN DE INSTRUMENTACIÓN Y CONTROL DE PROCESOS</v>
      </c>
    </row>
    <row r="21" spans="2:9" ht="45" x14ac:dyDescent="0.25">
      <c r="B21" s="174"/>
      <c r="C21" s="47">
        <v>10</v>
      </c>
      <c r="D21" s="104" t="s">
        <v>72</v>
      </c>
      <c r="E21" s="105"/>
      <c r="F21" s="10" t="s">
        <v>161</v>
      </c>
      <c r="G21" s="3" t="s">
        <v>162</v>
      </c>
      <c r="H21" s="40" t="str">
        <f>IF('ANÁLISIS DE BRECHAS'!H27&lt;3,'PLAN DE ACCIÓN'!F21,"N/A")</f>
        <v>Elaborar un listado con los equipos de las áreas de mayor consumo energético y su información nominal, asi como su factor de uso y otras variables relevantes para determinar su criticdad.</v>
      </c>
      <c r="I21" s="10" t="str">
        <f>IF('ANÁLISIS DE BRECHAS'!H27&lt;3,'PLAN DE ACCIÓN'!G21,"N/A")</f>
        <v>PLANILLA LISTADO DE EQUIPOS</v>
      </c>
    </row>
    <row r="22" spans="2:9" ht="45" x14ac:dyDescent="0.25">
      <c r="B22" s="174"/>
      <c r="C22" s="47">
        <v>11</v>
      </c>
      <c r="D22" s="104" t="s">
        <v>28</v>
      </c>
      <c r="E22" s="105"/>
      <c r="F22" s="10" t="s">
        <v>160</v>
      </c>
      <c r="G22" s="3" t="s">
        <v>159</v>
      </c>
      <c r="H22" s="40" t="str">
        <f>IF('ANÁLISIS DE BRECHAS'!H28&lt;3,'PLAN DE ACCIÓN'!F22,"N/A")</f>
        <v>Avanzar a la utilización de softwares o plataformas que permitan gestionar la información registrada de los equipos e instrumentación de una forma más rápida y eficiente. Realizar cotizaciones para evaluar.</v>
      </c>
      <c r="I22" s="10" t="str">
        <f>IF('ANÁLISIS DE BRECHAS'!H28&lt;3,'PLAN DE ACCIÓN'!G22,"N/A")</f>
        <v>DOCUMENTO RECOMENDACIÓN DE INSTRUMENTACIÓN Y CONTROL DE PROCESOS</v>
      </c>
    </row>
    <row r="23" spans="2:9" ht="75" x14ac:dyDescent="0.25">
      <c r="B23" s="174"/>
      <c r="C23" s="47">
        <v>12</v>
      </c>
      <c r="D23" s="104" t="s">
        <v>44</v>
      </c>
      <c r="E23" s="105"/>
      <c r="F23" s="10" t="s">
        <v>67</v>
      </c>
      <c r="G23" s="10" t="str">
        <f>G19</f>
        <v>PLANILLA DE LÍNEA BASE Y KPIs ENERGÉTICOS</v>
      </c>
      <c r="H23" s="40" t="str">
        <f>IF('ANÁLISIS DE BRECHAS'!H29&lt;3,'PLAN DE ACCIÓN'!F23,"N/A")</f>
        <v>Establecer línea base de consumo energético a través de una función matemática entre el consumo de energía y una(s) variable(s) definida como significativa. Para realizar esta correlación, se deben tener datos de un periodo mínimo de 12 meses en funcionamiento normal del área/proceso además del global, ya que es posible definir línea base para cada área/proceso de alto consumo.</v>
      </c>
      <c r="I23" s="10" t="str">
        <f>IF('ANÁLISIS DE BRECHAS'!H29&lt;3,'PLAN DE ACCIÓN'!G23,"N/A")</f>
        <v>PLANILLA DE LÍNEA BASE Y KPIs ENERGÉTICOS</v>
      </c>
    </row>
    <row r="24" spans="2:9" ht="18.75" x14ac:dyDescent="0.25">
      <c r="B24" s="175"/>
      <c r="C24" s="47">
        <v>13</v>
      </c>
      <c r="D24" s="104" t="s">
        <v>25</v>
      </c>
      <c r="E24" s="105"/>
      <c r="F24" s="10" t="s">
        <v>27</v>
      </c>
      <c r="G24" s="84" t="s">
        <v>184</v>
      </c>
      <c r="H24" s="42" t="str">
        <f>IF('ANÁLISIS DE BRECHAS'!H30&lt;3,'PLAN DE ACCIÓN'!F24,"N/A")</f>
        <v>Generar un Procedimiento para establecer la Línea Base Energética de la organización</v>
      </c>
      <c r="I24" s="10" t="str">
        <f>IF('ANÁLISIS DE BRECHAS'!H30&lt;3,'PLAN DE ACCIÓN'!G24,"N/A")</f>
        <v>PROCEDIMIENTO DE LIÍNEA BASE</v>
      </c>
    </row>
    <row r="25" spans="2:9" ht="60" x14ac:dyDescent="0.25">
      <c r="B25" s="172" t="s">
        <v>185</v>
      </c>
      <c r="C25" s="49">
        <v>14</v>
      </c>
      <c r="D25" s="147" t="s">
        <v>186</v>
      </c>
      <c r="E25" s="147"/>
      <c r="F25" s="10" t="s">
        <v>165</v>
      </c>
      <c r="G25" s="10" t="str">
        <f>G23</f>
        <v>PLANILLA DE LÍNEA BASE Y KPIs ENERGÉTICOS</v>
      </c>
      <c r="H25" s="40" t="str">
        <f>IF('ANÁLISIS DE BRECHAS'!H31&lt;3,'PLAN DE ACCIÓN'!F25,"N/A")</f>
        <v>Elaborar y/o verificar que los KPIs representen el desempeño energético de la empresa, a través del ratio entre el consumo energético y la(s) variable(s) significativa(s) que afectan al área/proceso. Además, se deberá definir su periodicidad para más adelante poder facilitar su seguimiento.</v>
      </c>
      <c r="I25" s="10" t="str">
        <f>IF('ANÁLISIS DE BRECHAS'!H31&lt;3,'PLAN DE ACCIÓN'!G25,"N/A")</f>
        <v>PLANILLA DE LÍNEA BASE Y KPIs ENERGÉTICOS</v>
      </c>
    </row>
    <row r="26" spans="2:9" ht="90" x14ac:dyDescent="0.25">
      <c r="B26" s="172"/>
      <c r="C26" s="150">
        <v>15</v>
      </c>
      <c r="D26" s="147" t="s">
        <v>28</v>
      </c>
      <c r="E26" s="25" t="s">
        <v>244</v>
      </c>
      <c r="F26" s="13" t="s">
        <v>245</v>
      </c>
      <c r="G26" s="16" t="s">
        <v>247</v>
      </c>
      <c r="H26" s="40" t="str">
        <f>IF('ANÁLISIS DE BRECHAS'!H32&lt;3,'PLAN DE ACCIÓN'!F26,"N/A")</f>
        <v>Capacitar al personal determinado como clave en EE para que sea capaz de de realizar el seguimiento y análisis para detectar desviaciones en los KPI, y efectuar las acciones que correspondan para corregir estas desviaciones. Además de asegurar que tenga HH disponibles para cumplir la labor encomendada.</v>
      </c>
      <c r="I26" s="10" t="str">
        <f>IF('ANÁLISIS DE BRECHAS'!H32&lt;3,'PLAN DE ACCIÓN'!G26,"N/A")</f>
        <v>CURSO INTRODUCCIÓN A LOS SISTEMAS DE GESTIÓN DE ENERGÍA Y GESTOR ENERGÉTICO
RECOMENDACIÓN CURSOS Agencia Sostenibilidad Energética (https://capacitacionenergetica.cl/)
DOCUMENTO DE RESPONSABILIDADES PERSONAL GESTIÓN DE ENERGÍA</v>
      </c>
    </row>
    <row r="27" spans="2:9" ht="60" x14ac:dyDescent="0.25">
      <c r="B27" s="172"/>
      <c r="C27" s="151"/>
      <c r="D27" s="147"/>
      <c r="E27" s="25" t="s">
        <v>28</v>
      </c>
      <c r="F27" s="13" t="s">
        <v>246</v>
      </c>
      <c r="G27" s="88" t="str">
        <f>G23</f>
        <v>PLANILLA DE LÍNEA BASE Y KPIs ENERGÉTICOS</v>
      </c>
      <c r="H27" s="40" t="str">
        <f>IF('ANÁLISIS DE BRECHAS'!H33&lt;3,'PLAN DE ACCIÓN'!F27,"N/A")</f>
        <v>Contar con un software, planilla, informe u otro mecanismo que pueda dar trazabalidad al seguimiento de indicadores para poder tomar acciones frente a sus desviaciones, o para que permita evidenciarlas y formalizar la toma de acciones correctivas o preventivas.</v>
      </c>
      <c r="I27" s="10" t="str">
        <f>IF('ANÁLISIS DE BRECHAS'!H33&lt;3,'PLAN DE ACCIÓN'!G27,"N/A")</f>
        <v>PLANILLA DE LÍNEA BASE Y KPIs ENERGÉTICOS</v>
      </c>
    </row>
    <row r="28" spans="2:9" ht="30" x14ac:dyDescent="0.25">
      <c r="B28" s="172"/>
      <c r="C28" s="49">
        <v>16</v>
      </c>
      <c r="D28" s="147" t="s">
        <v>25</v>
      </c>
      <c r="E28" s="147"/>
      <c r="F28" s="10" t="s">
        <v>166</v>
      </c>
      <c r="G28" s="84" t="s">
        <v>187</v>
      </c>
      <c r="H28" s="40" t="str">
        <f>IF('ANÁLISIS DE BRECHAS'!H34&lt;3,'PLAN DE ACCIÓN'!F28,"N/A")</f>
        <v>Generar un Procedimiento para establecer los KPIs energéticos adecuados para la instalación</v>
      </c>
      <c r="I28" s="10" t="str">
        <f>IF('ANÁLISIS DE BRECHAS'!H34&lt;3,'PLAN DE ACCIÓN'!G28,"N/A")</f>
        <v>PROCEDIMIENTO DE ELABORACIÓN DE KPIs ENERGÉTICOS</v>
      </c>
    </row>
    <row r="29" spans="2:9" ht="165" x14ac:dyDescent="0.25">
      <c r="B29" s="169" t="s">
        <v>29</v>
      </c>
      <c r="C29" s="50">
        <v>17</v>
      </c>
      <c r="D29" s="114" t="s">
        <v>89</v>
      </c>
      <c r="E29" s="114"/>
      <c r="F29" s="10" t="s">
        <v>168</v>
      </c>
      <c r="G29" s="84" t="s">
        <v>167</v>
      </c>
      <c r="H29" s="44" t="str">
        <f>IF('ANÁLISIS DE BRECHAS'!H35&lt;3,'PLAN DE ACCIÓN'!F29,"N/A")</f>
        <v>Buscar Oportunidades de Mejora a partir de estudios externos (diagnósticos) que consisten en un análisis detallado del uso y consumo de la energía en una organización y que tiene como uno de sus objetivos, la identificación de oportunidades de eficiencia energética para el desempeño energético o autodignosticos energéticos de las áreas de alto consumo.
Si se opta por un autodiagnóstico, estos se pueden realizar mediante reuniones multidisciplinarias dentro de la instalación dónde todos puedan aportar sus conocimientos.
Por otro lado, si se decide realizar un diagnóstico energético externo se puede visitar la página del Registro de Consultores de Eficiencia Energética de la AChEE, para explorar opciones de emrpesas validadas por la Agencia para realizar este trabajo.</v>
      </c>
      <c r="I29" s="10" t="str">
        <f>IF('ANÁLISIS DE BRECHAS'!H35&lt;3,'PLAN DE ACCIÓN'!G29,"N/A")</f>
        <v>PLANILLA OBJETIVOS Y METAS ENERGÉTICAS Y PLAN DE ACCIÓN</v>
      </c>
    </row>
    <row r="30" spans="2:9" ht="105" x14ac:dyDescent="0.25">
      <c r="B30" s="170"/>
      <c r="C30" s="51">
        <v>18</v>
      </c>
      <c r="D30" s="114" t="s">
        <v>30</v>
      </c>
      <c r="E30" s="114"/>
      <c r="F30" s="10" t="s">
        <v>169</v>
      </c>
      <c r="G30" s="10" t="s">
        <v>167</v>
      </c>
      <c r="H30" s="40" t="str">
        <f>IF('ANÁLISIS DE BRECHAS'!H36&lt;3,'PLAN DE ACCIÓN'!F30,"N/A")</f>
        <v>Establecer los objetivos del sistema de gestión de energía y sus respectivas metas de cumplimiento a partir de las oportunidades de mejora identificadas y/o de propuestas de mejoras en la gestión energética de la empresa. Estos objetivos pueden ser de distintos tipos como mejorar la gestión de recursos (RR/HH, capacitaciones, medición de variables, etc.) o gestión de energía (reducción de consumos, implementación de nuevas tecnologías, etc.) y deben documentarse para mejroar su seguimiento y cumplimiento.</v>
      </c>
      <c r="I30" s="10" t="str">
        <f>IF('ANÁLISIS DE BRECHAS'!H36&lt;3,'PLAN DE ACCIÓN'!G30,"N/A")</f>
        <v>PLANILLA OBJETIVOS Y METAS ENERGÉTICAS Y PLAN DE ACCIÓN</v>
      </c>
    </row>
    <row r="31" spans="2:9" ht="129.75" customHeight="1" x14ac:dyDescent="0.25">
      <c r="B31" s="170"/>
      <c r="C31" s="51">
        <v>19</v>
      </c>
      <c r="D31" s="114" t="s">
        <v>17</v>
      </c>
      <c r="E31" s="114"/>
      <c r="F31" s="10" t="s">
        <v>174</v>
      </c>
      <c r="G31" s="10" t="s">
        <v>167</v>
      </c>
      <c r="H31" s="40" t="str">
        <f>IF('ANÁLISIS DE BRECHAS'!H37&lt;3,'PLAN DE ACCIÓN'!F31,"N/A")</f>
        <v>Establecer un plan de acción de acuerdo a los objetivos y metas planteadas. Un plan de acción corresponde una expresión aterrizada de los objetivos y metas para facilitar su cumplimiento y debe tener:
• Tareas y actividades que permitan dar cumplimiento a la meta
• Responsables
• Plazos y seguimientos
• Recursos necesarios (económicos y/o humanos)
• Medios de verificación</v>
      </c>
      <c r="I31" s="10" t="str">
        <f>IF('ANÁLISIS DE BRECHAS'!H37&lt;3,'PLAN DE ACCIÓN'!G31,"N/A")</f>
        <v>PLANILLA OBJETIVOS Y METAS ENERGÉTICAS Y PLAN DE ACCIÓN</v>
      </c>
    </row>
    <row r="32" spans="2:9" ht="150" x14ac:dyDescent="0.25">
      <c r="B32" s="171" t="s">
        <v>5</v>
      </c>
      <c r="C32" s="52">
        <v>20</v>
      </c>
      <c r="D32" s="115" t="s">
        <v>31</v>
      </c>
      <c r="E32" s="116"/>
      <c r="F32" s="10" t="s">
        <v>177</v>
      </c>
      <c r="G32" s="10" t="s">
        <v>191</v>
      </c>
      <c r="H32" s="40" t="str">
        <f>IF('ANÁLISIS DE BRECHAS'!H38&lt;3,'PLAN DE ACCIÓN'!F32,"N/A")</f>
        <v>Establecer los criterios de operación y mantenimiento que corresponden a los parámetros de control de cada variable asociada a un proceso/equipo, que debe operar entre ciertos rangos establecidos para un óptimo funcionamiento. 
El control de los parámetros debe estar debidamente establecido por el fabricante de los equipos, o de acuerdo con el diseño eficiente de los procesos y se deben registrar las anomalías que puedan provocar desviaciones y deben estar debidamente documentados en un procedimiento. En general, se conocen como:
• Instructivos de Trabajo
• Procedimientos
• Manual del Operador</v>
      </c>
      <c r="I32" s="10" t="str">
        <f>IF('ANÁLISIS DE BRECHAS'!H38&lt;3,'PLAN DE ACCIÓN'!G32,"N/A")</f>
        <v>RECOMENDACIÓN DE CONTROL OPERACIONAL</v>
      </c>
    </row>
    <row r="33" spans="2:9" ht="60" x14ac:dyDescent="0.25">
      <c r="B33" s="171"/>
      <c r="C33" s="52">
        <v>21</v>
      </c>
      <c r="D33" s="112" t="s">
        <v>32</v>
      </c>
      <c r="E33" s="112"/>
      <c r="F33" s="10" t="s">
        <v>175</v>
      </c>
      <c r="G33" s="10" t="s">
        <v>176</v>
      </c>
      <c r="H33" s="40" t="str">
        <f>IF('ANÁLISIS DE BRECHAS'!H39&lt;3,'PLAN DE ACCIÓN'!F33,"N/A")</f>
        <v>Elaborar un listado de Personal asociado a este control de operaciones y mantenimiento de áreas con alto consumo energético. Estas epersonas deben estar identificadas y  en conocimiento de que sus acciones podrían impactar el desempeño energético del proceso/equipos.</v>
      </c>
      <c r="I33" s="10" t="str">
        <f>IF('ANÁLISIS DE BRECHAS'!H39&lt;3,'PLAN DE ACCIÓN'!G33,"N/A")</f>
        <v>PLANILLA DE LISTADO DE PERSONAL</v>
      </c>
    </row>
    <row r="34" spans="2:9" ht="165" x14ac:dyDescent="0.25">
      <c r="B34" s="167" t="s">
        <v>33</v>
      </c>
      <c r="C34" s="53">
        <v>22</v>
      </c>
      <c r="D34" s="107" t="s">
        <v>34</v>
      </c>
      <c r="E34" s="108"/>
      <c r="F34" s="10" t="s">
        <v>178</v>
      </c>
      <c r="G34" s="10" t="s">
        <v>179</v>
      </c>
      <c r="H34" s="40" t="str">
        <f>IF('ANÁLISIS DE BRECHAS'!H40&lt;3,'PLAN DE ACCIÓN'!F34,"N/A")</f>
        <v>Definir e incorporar criterios de EE en la etapa de diseño de instalaciones, equipos, sistemas y procesos nuevos, modificados y/o renovados, para evaluar si tendrán un impacto en el desempeño energético.
Algunos de estos criterios pueden ser:
• Tomar en cuenta las Oportunidades de Mejora detectadas
• Buscar oportunidades de co-generación en el diseño
• Ciclo de vida y eficiencia de los equipos
• Integración de otros sistemas, como reutilizar un calor residual para calentar fluidos.
• Optimizar uso de energía por regímenes de trabajo
• Incluir sistemas de mediciones de energía y parámetros de control
Es importante evaluar, priorizar y documentar los resultados de estos proyectos.</v>
      </c>
      <c r="I34" s="10" t="str">
        <f>IF('ANÁLISIS DE BRECHAS'!H40&lt;3,'PLAN DE ACCIÓN'!G34,"N/A")</f>
        <v>PLANILLA EVALUACIÓN EFICIENCIA ENERGÉTICA EN EL DISEÑO</v>
      </c>
    </row>
    <row r="35" spans="2:9" ht="90" x14ac:dyDescent="0.25">
      <c r="B35" s="167"/>
      <c r="C35" s="54">
        <v>23</v>
      </c>
      <c r="D35" s="109" t="s">
        <v>24</v>
      </c>
      <c r="E35" s="110"/>
      <c r="F35" s="10" t="s">
        <v>37</v>
      </c>
      <c r="G35" s="10" t="s">
        <v>242</v>
      </c>
      <c r="H35" s="40" t="str">
        <f>IF('ANÁLISIS DE BRECHAS'!H41&lt;3,'PLAN DE ACCIÓN'!F35,"N/A")</f>
        <v>Capacitar al personal determinado como clave en EE para que sea capaz de aplicar criterios de EE en la etapa de Diseño</v>
      </c>
      <c r="I35" s="10" t="str">
        <f>IF('ANÁLISIS DE BRECHAS'!H41&lt;3,'PLAN DE ACCIÓN'!G35,"N/A")</f>
        <v>CURSO DE INCORPORACIÓN DE LA EFICIENCIA ENERGÉTICA EN EL DISEÑO DE PROCESOS Y PROYECTOS - Agencia Sostenibilidad Energética
CURSO EVALUACIÓN DE PROYECTOS DE EFICIENCIA ENERGÉTICA - Agencia Sostenibilidad Energética
(https://capacitacionenergetica.cl/)</v>
      </c>
    </row>
    <row r="36" spans="2:9" ht="30" x14ac:dyDescent="0.25">
      <c r="B36" s="167"/>
      <c r="C36" s="54">
        <v>24</v>
      </c>
      <c r="D36" s="109" t="s">
        <v>25</v>
      </c>
      <c r="E36" s="110"/>
      <c r="F36" s="10" t="s">
        <v>38</v>
      </c>
      <c r="G36" s="10" t="s">
        <v>188</v>
      </c>
      <c r="H36" s="40" t="str">
        <f>IF('ANÁLISIS DE BRECHAS'!H42&lt;3,'PLAN DE ACCIÓN'!F36,"N/A")</f>
        <v>Generar un Procedimiento para establecer los criterios de EE en el Diseño y como aplicarlos correctamente</v>
      </c>
      <c r="I36" s="10" t="str">
        <f>IF('ANÁLISIS DE BRECHAS'!H42&lt;3,'PLAN DE ACCIÓN'!G36,"N/A")</f>
        <v>PROCEDIMIENTO EFICIENCIA ENERGÉTICA EN EL DISEÑO Y COMPRAS</v>
      </c>
    </row>
    <row r="37" spans="2:9" ht="105" x14ac:dyDescent="0.25">
      <c r="B37" s="168" t="s">
        <v>35</v>
      </c>
      <c r="C37" s="55">
        <v>25</v>
      </c>
      <c r="D37" s="111" t="s">
        <v>36</v>
      </c>
      <c r="E37" s="111"/>
      <c r="F37" s="10" t="s">
        <v>181</v>
      </c>
      <c r="G37" s="10" t="s">
        <v>180</v>
      </c>
      <c r="H37" s="40" t="str">
        <f>IF('ANÁLISIS DE BRECHAS'!H43&lt;3,'PLAN DE ACCIÓN'!F37,"N/A")</f>
        <v>Definir e incorporar criterios para evaluar el desempeño energético en el ciclo de vida de equipos, productos o servicios trata de incentivar una mirada en los costos operacionales a lo largo de la vida útil, para que la organización no deba volver a invertir en equipos/productos ineficientes con costos operacionales altos, aunque de inversión menor. A su vez, estos criterios deberán ser informados a los proveedores a través de las bases de licitación u otro documento donde puedan tomar conocimiento de la evaluación.</v>
      </c>
      <c r="I37" s="10" t="str">
        <f>IF('ANÁLISIS DE BRECHAS'!H43&lt;3,'PLAN DE ACCIÓN'!G37,"N/A")</f>
        <v>PLANILLA DE EVALUACIÓN DEL CICLO DE VIDA PARA COMPRAS CON EFICIENCIA ENERGÉTICA</v>
      </c>
    </row>
    <row r="38" spans="2:9" ht="45" x14ac:dyDescent="0.25">
      <c r="B38" s="168"/>
      <c r="C38" s="55">
        <v>26</v>
      </c>
      <c r="D38" s="111" t="s">
        <v>24</v>
      </c>
      <c r="E38" s="111"/>
      <c r="F38" s="10" t="s">
        <v>39</v>
      </c>
      <c r="G38" s="10" t="s">
        <v>241</v>
      </c>
      <c r="H38" s="40" t="str">
        <f>IF('ANÁLISIS DE BRECHAS'!H44&lt;3,'PLAN DE ACCIÓN'!F38,"N/A")</f>
        <v>Capacitar al personal determinado como clave en EE para que sea capaz de aplicar criterios de EE en compra o adquisición de equipos, productos o servicios</v>
      </c>
      <c r="I38" s="10" t="str">
        <f>IF('ANÁLISIS DE BRECHAS'!H44&lt;3,'PLAN DE ACCIÓN'!G38,"N/A")</f>
        <v>CURSO EVALUACIÓN DE PROYECTOS DE EFICIENCIA ENERGÉTICA - Agencia Sostenibilidad Energética (https://capacitacionenergetica.cl/)</v>
      </c>
    </row>
    <row r="39" spans="2:9" ht="30" x14ac:dyDescent="0.25">
      <c r="B39" s="168"/>
      <c r="C39" s="55">
        <v>27</v>
      </c>
      <c r="D39" s="111" t="s">
        <v>25</v>
      </c>
      <c r="E39" s="111"/>
      <c r="F39" s="10" t="s">
        <v>40</v>
      </c>
      <c r="G39" s="10" t="str">
        <f>G36</f>
        <v>PROCEDIMIENTO EFICIENCIA ENERGÉTICA EN EL DISEÑO Y COMPRAS</v>
      </c>
      <c r="H39" s="40" t="str">
        <f>IF('ANÁLISIS DE BRECHAS'!H45&lt;3,'PLAN DE ACCIÓN'!F39,"N/A")</f>
        <v>Generar un Procedimiento para establecer los criterios de EE en la compra o adquisición de equipos, productos o servicios</v>
      </c>
      <c r="I39" s="10" t="str">
        <f>IF('ANÁLISIS DE BRECHAS'!H45&lt;3,'PLAN DE ACCIÓN'!G39,"N/A")</f>
        <v>PROCEDIMIENTO EFICIENCIA ENERGÉTICA EN EL DISEÑO Y COMPRAS</v>
      </c>
    </row>
    <row r="40" spans="2:9" x14ac:dyDescent="0.25">
      <c r="I40" s="1"/>
    </row>
    <row r="41" spans="2:9" x14ac:dyDescent="0.25">
      <c r="E41"/>
      <c r="F41"/>
      <c r="G41"/>
      <c r="H41" s="35"/>
      <c r="I41" s="1"/>
    </row>
    <row r="42" spans="2:9" x14ac:dyDescent="0.25">
      <c r="E42" s="14"/>
      <c r="F42" s="14"/>
      <c r="G42" s="14"/>
      <c r="I42" s="5"/>
    </row>
    <row r="44" spans="2:9" x14ac:dyDescent="0.25">
      <c r="D44" s="1"/>
      <c r="E44" s="1"/>
      <c r="F44" s="1"/>
      <c r="G44" s="1"/>
    </row>
    <row r="45" spans="2:9" x14ac:dyDescent="0.25">
      <c r="B45" s="38"/>
      <c r="C45" s="38"/>
      <c r="D45" s="1"/>
      <c r="E45" s="1"/>
      <c r="F45" s="1"/>
      <c r="G45" s="1"/>
    </row>
    <row r="46" spans="2:9" x14ac:dyDescent="0.25">
      <c r="B46" s="39"/>
      <c r="C46" s="39"/>
      <c r="D46" s="1"/>
      <c r="E46" s="1"/>
      <c r="F46" s="1"/>
      <c r="G46" s="1"/>
    </row>
    <row r="47" spans="2:9" x14ac:dyDescent="0.25">
      <c r="B47" s="39"/>
      <c r="C47" s="39"/>
    </row>
    <row r="48" spans="2:9" x14ac:dyDescent="0.25">
      <c r="B48" s="39"/>
      <c r="C48" s="39"/>
    </row>
    <row r="53" spans="5:8" x14ac:dyDescent="0.25">
      <c r="E53" s="7"/>
      <c r="F53" s="7"/>
      <c r="G53" s="7"/>
      <c r="H53" s="14"/>
    </row>
    <row r="54" spans="5:8" x14ac:dyDescent="0.25">
      <c r="E54" s="7"/>
      <c r="F54" s="7"/>
      <c r="G54" s="7"/>
      <c r="H54" s="14"/>
    </row>
    <row r="55" spans="5:8" x14ac:dyDescent="0.25">
      <c r="E55" s="7"/>
      <c r="F55" s="7"/>
      <c r="G55" s="7"/>
      <c r="H55" s="14"/>
    </row>
  </sheetData>
  <mergeCells count="44">
    <mergeCell ref="A1:A4"/>
    <mergeCell ref="B1:I2"/>
    <mergeCell ref="B3:I4"/>
    <mergeCell ref="D7:E7"/>
    <mergeCell ref="B8:B10"/>
    <mergeCell ref="D8:E8"/>
    <mergeCell ref="D9:E9"/>
    <mergeCell ref="D10:E10"/>
    <mergeCell ref="B11:B16"/>
    <mergeCell ref="D11:D12"/>
    <mergeCell ref="D13:D14"/>
    <mergeCell ref="D16:E16"/>
    <mergeCell ref="D15:E15"/>
    <mergeCell ref="C11:C12"/>
    <mergeCell ref="C13:C14"/>
    <mergeCell ref="D25:E25"/>
    <mergeCell ref="D28:E28"/>
    <mergeCell ref="D19:D20"/>
    <mergeCell ref="B17:B24"/>
    <mergeCell ref="D17:D18"/>
    <mergeCell ref="D24:E24"/>
    <mergeCell ref="C17:C18"/>
    <mergeCell ref="C19:C20"/>
    <mergeCell ref="D23:E23"/>
    <mergeCell ref="D21:E21"/>
    <mergeCell ref="D22:E22"/>
    <mergeCell ref="B34:B36"/>
    <mergeCell ref="B37:B39"/>
    <mergeCell ref="B29:B31"/>
    <mergeCell ref="B32:B33"/>
    <mergeCell ref="B25:B28"/>
    <mergeCell ref="D39:E39"/>
    <mergeCell ref="C26:C27"/>
    <mergeCell ref="D35:E35"/>
    <mergeCell ref="D36:E36"/>
    <mergeCell ref="D37:E37"/>
    <mergeCell ref="D38:E38"/>
    <mergeCell ref="D34:E34"/>
    <mergeCell ref="D33:E33"/>
    <mergeCell ref="D29:E29"/>
    <mergeCell ref="D30:E30"/>
    <mergeCell ref="D31:E31"/>
    <mergeCell ref="D32:E32"/>
    <mergeCell ref="D26:D27"/>
  </mergeCells>
  <conditionalFormatting sqref="H8:I39">
    <cfRule type="containsText" dxfId="0" priority="4" operator="containsText" text="e">
      <formula>NOT(ISERROR(SEARCH("e",H8)))</formula>
    </cfRule>
  </conditionalFormatting>
  <pageMargins left="0.7" right="0.7" top="0.75" bottom="0.75" header="0.3" footer="0.3"/>
  <pageSetup paperSize="9" scale="96" orientation="portrait" r:id="rId1"/>
  <rowBreaks count="1" manualBreakCount="1">
    <brk id="20"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workbookViewId="0">
      <selection activeCell="D9" sqref="D9"/>
    </sheetView>
  </sheetViews>
  <sheetFormatPr baseColWidth="10" defaultRowHeight="15" x14ac:dyDescent="0.25"/>
  <cols>
    <col min="1" max="1" width="28.85546875" bestFit="1" customWidth="1"/>
  </cols>
  <sheetData>
    <row r="1" spans="1:6" x14ac:dyDescent="0.25">
      <c r="A1" t="s">
        <v>8</v>
      </c>
    </row>
    <row r="2" spans="1:6" x14ac:dyDescent="0.25">
      <c r="A2" t="s">
        <v>9</v>
      </c>
      <c r="B2" t="s">
        <v>2</v>
      </c>
      <c r="E2" t="s">
        <v>78</v>
      </c>
    </row>
    <row r="3" spans="1:6" x14ac:dyDescent="0.25">
      <c r="A3" t="s">
        <v>10</v>
      </c>
      <c r="B3" t="s">
        <v>6</v>
      </c>
    </row>
    <row r="4" spans="1:6" x14ac:dyDescent="0.25">
      <c r="A4" t="s">
        <v>12</v>
      </c>
      <c r="B4" t="s">
        <v>11</v>
      </c>
      <c r="E4">
        <v>1</v>
      </c>
      <c r="F4">
        <v>0</v>
      </c>
    </row>
    <row r="5" spans="1:6" x14ac:dyDescent="0.25">
      <c r="A5" t="s">
        <v>7</v>
      </c>
      <c r="B5" t="s">
        <v>7</v>
      </c>
      <c r="E5">
        <v>2</v>
      </c>
      <c r="F5">
        <v>50</v>
      </c>
    </row>
    <row r="6" spans="1:6" x14ac:dyDescent="0.25">
      <c r="E6">
        <v>3</v>
      </c>
      <c r="F6">
        <v>100</v>
      </c>
    </row>
    <row r="8" spans="1:6" x14ac:dyDescent="0.25">
      <c r="A8" t="s">
        <v>21</v>
      </c>
    </row>
    <row r="10" spans="1:6" x14ac:dyDescent="0.25">
      <c r="A10" t="s">
        <v>28</v>
      </c>
    </row>
    <row r="11" spans="1:6" x14ac:dyDescent="0.25">
      <c r="A11" t="s">
        <v>120</v>
      </c>
    </row>
    <row r="12" spans="1:6" x14ac:dyDescent="0.25">
      <c r="A12" t="s">
        <v>119</v>
      </c>
    </row>
    <row r="13" spans="1:6" x14ac:dyDescent="0.25">
      <c r="A13" t="s">
        <v>101</v>
      </c>
    </row>
    <row r="14" spans="1:6" x14ac:dyDescent="0.25">
      <c r="A14" t="s">
        <v>102</v>
      </c>
    </row>
    <row r="15" spans="1:6" x14ac:dyDescent="0.25">
      <c r="A15" t="s">
        <v>103</v>
      </c>
    </row>
    <row r="16" spans="1:6" x14ac:dyDescent="0.25">
      <c r="A16" t="s">
        <v>104</v>
      </c>
    </row>
  </sheetData>
  <sheetProtection sheet="1" objects="1" scenarios="1"/>
  <dataValidations count="1">
    <dataValidation type="list" allowBlank="1" showInputMessage="1" showErrorMessage="1" sqref="A2" xr:uid="{00000000-0002-0000-0300-000000000000}">
      <formula1>$L$1:$L$4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ANÁLISIS DE BRECHAS</vt:lpstr>
      <vt:lpstr>RESULTADOS</vt:lpstr>
      <vt:lpstr>PLAN DE ACCIÓN</vt:lpstr>
      <vt:lpstr>Hoja4</vt:lpstr>
      <vt:lpstr>'ANÁLISIS DE BRECHAS'!Área_de_impresión</vt:lpstr>
      <vt:lpstr>'PLAN DE ACCIÓN'!Área_de_impresión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Muñoz Molina</dc:creator>
  <cp:lastModifiedBy>Oscar González</cp:lastModifiedBy>
  <dcterms:created xsi:type="dcterms:W3CDTF">2017-10-18T14:54:35Z</dcterms:created>
  <dcterms:modified xsi:type="dcterms:W3CDTF">2020-09-17T22:41:25Z</dcterms:modified>
</cp:coreProperties>
</file>